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ongeoc\Desktop\CA Club de Plongeon Gatineau\"/>
    </mc:Choice>
  </mc:AlternateContent>
  <bookViews>
    <workbookView xWindow="0" yWindow="0" windowWidth="19200" windowHeight="6550" activeTab="2"/>
  </bookViews>
  <sheets>
    <sheet name="24 février" sheetId="5" r:id="rId1"/>
    <sheet name="25 février" sheetId="2" r:id="rId2"/>
    <sheet name="26 février" sheetId="3" r:id="rId3"/>
    <sheet name="PLONGEURS" sheetId="6" r:id="rId4"/>
  </sheets>
  <definedNames>
    <definedName name="_xlnm._FilterDatabase" localSheetId="2" hidden="1">'26 février'!$D$1:$D$19</definedName>
    <definedName name="_xlnm._FilterDatabase" localSheetId="3" hidden="1">PLONGEURS!$F$2:$O$68</definedName>
    <definedName name="_xlnm.Print_Area" localSheetId="0">'24 février'!$A$1:$I$25</definedName>
    <definedName name="_xlnm.Print_Area" localSheetId="1">'25 février'!$A$1:$M$28</definedName>
    <definedName name="_xlnm.Print_Area" localSheetId="2">'26 février'!$A$1:$M$19</definedName>
  </definedNames>
  <calcPr calcId="162913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6" l="1"/>
  <c r="I8" i="6"/>
  <c r="H8" i="6"/>
  <c r="J7" i="6"/>
  <c r="I7" i="6"/>
  <c r="H7" i="6"/>
  <c r="J5" i="6"/>
  <c r="I5" i="6"/>
  <c r="H5" i="6"/>
  <c r="D48" i="6"/>
  <c r="B48" i="6"/>
  <c r="D47" i="6"/>
  <c r="C47" i="6"/>
  <c r="B47" i="6"/>
  <c r="D45" i="6"/>
  <c r="C45" i="6"/>
  <c r="S14" i="6" s="1"/>
  <c r="B45" i="6"/>
  <c r="R14" i="6" s="1"/>
  <c r="D43" i="6"/>
  <c r="T12" i="6" s="1"/>
  <c r="C43" i="6"/>
  <c r="S12" i="6" s="1"/>
  <c r="B43" i="6"/>
  <c r="R12" i="6" s="1"/>
  <c r="D42" i="6"/>
  <c r="T11" i="6" s="1"/>
  <c r="C42" i="6"/>
  <c r="S11" i="6" s="1"/>
  <c r="B42" i="6"/>
  <c r="R11" i="6" s="1"/>
  <c r="D41" i="6"/>
  <c r="C41" i="6"/>
  <c r="B41" i="6"/>
  <c r="D40" i="6"/>
  <c r="C40" i="6"/>
  <c r="B40" i="6"/>
  <c r="D39" i="6"/>
  <c r="C39" i="6"/>
  <c r="B39" i="6"/>
  <c r="D38" i="6"/>
  <c r="C38" i="6"/>
  <c r="B38" i="6"/>
  <c r="D37" i="6"/>
  <c r="C37" i="6"/>
  <c r="B37" i="6"/>
  <c r="D36" i="6"/>
  <c r="C36" i="6"/>
  <c r="B36" i="6"/>
  <c r="D35" i="6"/>
  <c r="C35" i="6"/>
  <c r="B35" i="6"/>
  <c r="D31" i="6"/>
  <c r="C31" i="6"/>
  <c r="S16" i="6" s="1"/>
  <c r="B31" i="6"/>
  <c r="R16" i="6" s="1"/>
  <c r="D29" i="6"/>
  <c r="T14" i="6" s="1"/>
  <c r="D28" i="6"/>
  <c r="C28" i="6"/>
  <c r="B28" i="6"/>
  <c r="D25" i="6"/>
  <c r="C25" i="6"/>
  <c r="B25" i="6"/>
  <c r="D24" i="6"/>
  <c r="C24" i="6"/>
  <c r="B24" i="6"/>
  <c r="D23" i="6"/>
  <c r="C23" i="6"/>
  <c r="B23" i="6"/>
  <c r="R8" i="6" s="1"/>
  <c r="D22" i="6"/>
  <c r="D21" i="6"/>
  <c r="C21" i="6"/>
  <c r="B21" i="6"/>
  <c r="R6" i="6" s="1"/>
  <c r="D20" i="6"/>
  <c r="C20" i="6"/>
  <c r="B20" i="6"/>
  <c r="R5" i="6" s="1"/>
  <c r="D19" i="6"/>
  <c r="C19" i="6"/>
  <c r="B19" i="6"/>
  <c r="S6" i="6" l="1"/>
  <c r="S5" i="6"/>
  <c r="T6" i="6"/>
  <c r="T8" i="6"/>
  <c r="T5" i="6"/>
  <c r="T16" i="6"/>
  <c r="N26" i="5"/>
  <c r="O26" i="5"/>
  <c r="C8" i="2"/>
  <c r="K2" i="3"/>
  <c r="D2" i="3"/>
  <c r="C3" i="3"/>
  <c r="K3" i="3"/>
  <c r="D3" i="3"/>
  <c r="C4" i="3"/>
  <c r="K4" i="3"/>
  <c r="D4" i="3"/>
  <c r="C5" i="3"/>
  <c r="D5" i="3"/>
  <c r="C6" i="3"/>
  <c r="N6" i="3"/>
  <c r="O6" i="3"/>
  <c r="I6" i="3"/>
  <c r="K6" i="3"/>
  <c r="D6" i="3"/>
  <c r="C7" i="3"/>
  <c r="N7" i="3"/>
  <c r="O7" i="3"/>
  <c r="I7" i="3"/>
  <c r="K7" i="3"/>
  <c r="D7" i="3"/>
  <c r="C8" i="3"/>
  <c r="D8" i="3"/>
  <c r="C9" i="3"/>
  <c r="N9" i="3"/>
  <c r="O9" i="3"/>
  <c r="I9" i="3"/>
  <c r="K9" i="3"/>
  <c r="D9" i="3" s="1"/>
  <c r="C10" i="3"/>
  <c r="N10" i="3"/>
  <c r="O10" i="3"/>
  <c r="I10" i="3"/>
  <c r="K10" i="3"/>
  <c r="D10" i="3" s="1"/>
  <c r="N13" i="3"/>
  <c r="O13" i="3"/>
  <c r="I13" i="3"/>
  <c r="K13" i="3"/>
  <c r="N14" i="3"/>
  <c r="O14" i="3"/>
  <c r="I14" i="3"/>
  <c r="K14" i="3"/>
  <c r="K15" i="3"/>
  <c r="N17" i="3"/>
  <c r="O17" i="3" s="1"/>
  <c r="I17" i="3" s="1"/>
  <c r="K17" i="3" s="1"/>
  <c r="N16" i="3"/>
  <c r="O16" i="3"/>
  <c r="I16" i="3"/>
  <c r="K16" i="3"/>
  <c r="N19" i="3"/>
  <c r="O19" i="3"/>
  <c r="I19" i="3"/>
  <c r="K19" i="3"/>
  <c r="N20" i="3"/>
  <c r="O20" i="3"/>
  <c r="I20" i="3"/>
  <c r="K20" i="3"/>
  <c r="N21" i="3"/>
  <c r="O21" i="3"/>
  <c r="I21" i="3"/>
  <c r="K21" i="3"/>
  <c r="N22" i="3"/>
  <c r="O22" i="3"/>
  <c r="I22" i="3" s="1"/>
  <c r="K22" i="3" s="1"/>
  <c r="D3" i="2"/>
  <c r="C4" i="2"/>
  <c r="K4" i="2"/>
  <c r="D4" i="2"/>
  <c r="C5" i="2"/>
  <c r="D5" i="2"/>
  <c r="C6" i="2"/>
  <c r="N6" i="2"/>
  <c r="O6" i="2"/>
  <c r="I6" i="2"/>
  <c r="K6" i="2"/>
  <c r="D6" i="2"/>
  <c r="C7" i="2"/>
  <c r="N7" i="2"/>
  <c r="O7" i="2"/>
  <c r="I7" i="2"/>
  <c r="K7" i="2"/>
  <c r="D7" i="2"/>
  <c r="N8" i="2"/>
  <c r="O8" i="2"/>
  <c r="I8" i="2"/>
  <c r="K8" i="2"/>
  <c r="D8" i="2"/>
  <c r="C9" i="2"/>
  <c r="N9" i="2"/>
  <c r="O9" i="2"/>
  <c r="I9" i="2"/>
  <c r="K9" i="2"/>
  <c r="D9" i="2"/>
  <c r="C10" i="2"/>
  <c r="D10" i="2"/>
  <c r="C11" i="2"/>
  <c r="N11" i="2"/>
  <c r="O11" i="2"/>
  <c r="I11" i="2"/>
  <c r="K11" i="2"/>
  <c r="D11" i="2"/>
  <c r="C12" i="2"/>
  <c r="N12" i="2"/>
  <c r="O12" i="2"/>
  <c r="I12" i="2"/>
  <c r="K12" i="2"/>
  <c r="D12" i="2"/>
  <c r="C13" i="2"/>
  <c r="N13" i="2"/>
  <c r="O13" i="2"/>
  <c r="I13" i="2"/>
  <c r="K13" i="2"/>
  <c r="D13" i="2"/>
  <c r="C14" i="2"/>
  <c r="N14" i="2"/>
  <c r="O14" i="2" s="1"/>
  <c r="I14" i="2" s="1"/>
  <c r="K14" i="2" s="1"/>
  <c r="D14" i="2" s="1"/>
  <c r="C15" i="2" s="1"/>
  <c r="D15" i="2" s="1"/>
  <c r="C16" i="2" s="1"/>
  <c r="D16" i="2" s="1"/>
  <c r="C17" i="2" s="1"/>
  <c r="N18" i="5"/>
  <c r="O18" i="5" s="1"/>
  <c r="I18" i="5" s="1"/>
  <c r="K18" i="5" s="1"/>
  <c r="K2" i="5"/>
  <c r="D2" i="5"/>
  <c r="C3" i="5"/>
  <c r="K3" i="5"/>
  <c r="D3" i="5"/>
  <c r="C4" i="5"/>
  <c r="K4" i="5"/>
  <c r="D4" i="5"/>
  <c r="C5" i="5"/>
  <c r="K5" i="5"/>
  <c r="D5" i="5"/>
  <c r="C6" i="5"/>
  <c r="N6" i="5"/>
  <c r="O6" i="5"/>
  <c r="I6" i="5"/>
  <c r="K6" i="5"/>
  <c r="D6" i="5"/>
  <c r="C7" i="5"/>
  <c r="N7" i="5"/>
  <c r="O7" i="5"/>
  <c r="I7" i="5"/>
  <c r="K7" i="5" s="1"/>
  <c r="D7" i="5" s="1"/>
  <c r="N9" i="5"/>
  <c r="O9" i="5"/>
  <c r="I9" i="5"/>
  <c r="K9" i="5"/>
  <c r="N10" i="5"/>
  <c r="O10" i="5" s="1"/>
  <c r="I10" i="5" s="1"/>
  <c r="K10" i="5" s="1"/>
  <c r="N13" i="5"/>
  <c r="O13" i="5"/>
  <c r="I13" i="5"/>
  <c r="K13" i="5"/>
  <c r="N14" i="5"/>
  <c r="O14" i="5"/>
  <c r="I14" i="5"/>
  <c r="K14" i="5"/>
  <c r="N17" i="5"/>
  <c r="O17" i="5"/>
  <c r="I17" i="5"/>
  <c r="K17" i="5"/>
  <c r="D16" i="6"/>
  <c r="T17" i="6" s="1"/>
  <c r="C16" i="6"/>
  <c r="S17" i="6" s="1"/>
  <c r="D14" i="6"/>
  <c r="T15" i="6" s="1"/>
  <c r="C14" i="6"/>
  <c r="S15" i="6" s="1"/>
  <c r="D12" i="6"/>
  <c r="T13" i="6" s="1"/>
  <c r="C12" i="6"/>
  <c r="S13" i="6" s="1"/>
  <c r="D9" i="6"/>
  <c r="T10" i="6" s="1"/>
  <c r="C9" i="6"/>
  <c r="S10" i="6" s="1"/>
  <c r="B16" i="6"/>
  <c r="R17" i="6" s="1"/>
  <c r="B14" i="6"/>
  <c r="R15" i="6" s="1"/>
  <c r="B12" i="6"/>
  <c r="R13" i="6" s="1"/>
  <c r="B9" i="6"/>
  <c r="R10" i="6" s="1"/>
  <c r="D8" i="6"/>
  <c r="T9" i="6" s="1"/>
  <c r="C7" i="6"/>
  <c r="S8" i="6" s="1"/>
  <c r="C8" i="6"/>
  <c r="S9" i="6" s="1"/>
  <c r="B8" i="6"/>
  <c r="R9" i="6" s="1"/>
  <c r="D6" i="6"/>
  <c r="T7" i="6" s="1"/>
  <c r="C6" i="6"/>
  <c r="S7" i="6" s="1"/>
  <c r="B6" i="6"/>
  <c r="R7" i="6" s="1"/>
  <c r="D3" i="6"/>
  <c r="T4" i="6" s="1"/>
  <c r="C3" i="6"/>
  <c r="S4" i="6" s="1"/>
  <c r="B3" i="6"/>
  <c r="R4" i="6" s="1"/>
  <c r="N24" i="2"/>
  <c r="O24" i="2"/>
  <c r="I24" i="2" s="1"/>
  <c r="K24" i="2" s="1"/>
  <c r="N23" i="2"/>
  <c r="O23" i="2"/>
  <c r="O15" i="3"/>
  <c r="O18" i="3"/>
  <c r="N25" i="3"/>
  <c r="O25" i="3"/>
  <c r="I25" i="3" s="1"/>
  <c r="K25" i="3" s="1"/>
  <c r="N10" i="2"/>
  <c r="O10" i="2"/>
  <c r="N17" i="2"/>
  <c r="O17" i="2"/>
  <c r="N18" i="2"/>
  <c r="O18" i="2"/>
  <c r="I18" i="2" s="1"/>
  <c r="K18" i="2" s="1"/>
  <c r="N19" i="2"/>
  <c r="O19" i="2"/>
  <c r="N20" i="2"/>
  <c r="O20" i="2" s="1"/>
  <c r="I20" i="2" s="1"/>
  <c r="K20" i="2" s="1"/>
  <c r="N21" i="2"/>
  <c r="O21" i="2"/>
  <c r="N22" i="2"/>
  <c r="O22" i="2"/>
  <c r="O15" i="5"/>
  <c r="N20" i="5"/>
  <c r="O20" i="5"/>
  <c r="N25" i="5"/>
  <c r="O25" i="5"/>
  <c r="K2" i="2"/>
  <c r="D2" i="2"/>
  <c r="N22" i="5"/>
  <c r="O22" i="5"/>
  <c r="I22" i="5" s="1"/>
  <c r="K22" i="5" s="1"/>
  <c r="N21" i="5"/>
  <c r="O21" i="5" s="1"/>
  <c r="I21" i="5" s="1"/>
  <c r="K21" i="5" s="1"/>
  <c r="N19" i="5"/>
  <c r="O19" i="5"/>
  <c r="N16" i="5"/>
  <c r="O16" i="5"/>
  <c r="K19" i="2"/>
  <c r="N24" i="5"/>
  <c r="O24" i="5"/>
  <c r="I24" i="5" s="1"/>
  <c r="K24" i="5" s="1"/>
  <c r="N23" i="5"/>
  <c r="O23" i="5"/>
  <c r="N5" i="5"/>
  <c r="O5" i="5"/>
  <c r="N3" i="5"/>
  <c r="O3" i="5"/>
  <c r="N26" i="3"/>
  <c r="O26" i="3"/>
  <c r="N24" i="3"/>
  <c r="O24" i="3"/>
  <c r="I24" i="3" s="1"/>
  <c r="K24" i="3" s="1"/>
  <c r="N23" i="3"/>
  <c r="O23" i="3"/>
  <c r="K23" i="3"/>
  <c r="N5" i="3"/>
  <c r="O5" i="3"/>
  <c r="N3" i="3"/>
  <c r="O3" i="3"/>
  <c r="N25" i="2"/>
  <c r="O25" i="2"/>
  <c r="N16" i="2"/>
  <c r="O16" i="2"/>
  <c r="K16" i="2"/>
  <c r="N5" i="2"/>
  <c r="O5" i="2"/>
  <c r="N3" i="2"/>
  <c r="O3" i="2"/>
  <c r="I23" i="2"/>
  <c r="K23" i="2"/>
  <c r="I16" i="5"/>
  <c r="K16" i="5"/>
  <c r="I17" i="2"/>
  <c r="K17" i="2"/>
  <c r="I21" i="2"/>
  <c r="K21" i="2"/>
  <c r="I19" i="5"/>
  <c r="K19" i="5"/>
  <c r="I25" i="5"/>
  <c r="K25" i="5" s="1"/>
  <c r="C11" i="3" l="1"/>
  <c r="D11" i="3" s="1"/>
  <c r="C12" i="3" s="1"/>
  <c r="D12" i="3" s="1"/>
  <c r="C13" i="3" s="1"/>
  <c r="D13" i="3" s="1"/>
  <c r="C14" i="3" s="1"/>
  <c r="D14" i="3" s="1"/>
  <c r="D17" i="2"/>
  <c r="C18" i="2"/>
  <c r="D18" i="2" s="1"/>
  <c r="C19" i="2" s="1"/>
  <c r="D19" i="2" s="1"/>
  <c r="C8" i="5"/>
  <c r="D8" i="5"/>
  <c r="C15" i="3" l="1"/>
  <c r="D15" i="3" s="1"/>
  <c r="C20" i="2"/>
  <c r="D20" i="2" s="1"/>
  <c r="C21" i="2"/>
  <c r="D21" i="2" s="1"/>
  <c r="C10" i="5"/>
  <c r="D10" i="5" s="1"/>
  <c r="C11" i="5" s="1"/>
  <c r="D11" i="5" s="1"/>
  <c r="C12" i="5" s="1"/>
  <c r="D12" i="5" s="1"/>
  <c r="C13" i="5" s="1"/>
  <c r="D13" i="5" s="1"/>
  <c r="C14" i="5" s="1"/>
  <c r="D14" i="5" s="1"/>
  <c r="C15" i="5" s="1"/>
  <c r="D15" i="5" s="1"/>
  <c r="C9" i="5"/>
  <c r="D9" i="5" s="1"/>
  <c r="C16" i="3" l="1"/>
  <c r="D16" i="3" s="1"/>
  <c r="C17" i="3"/>
  <c r="D17" i="3" s="1"/>
  <c r="C22" i="2"/>
  <c r="D22" i="2" s="1"/>
  <c r="C23" i="2" s="1"/>
  <c r="D23" i="2" s="1"/>
  <c r="C16" i="5"/>
  <c r="D16" i="5" s="1"/>
  <c r="C17" i="5" s="1"/>
  <c r="D17" i="5" s="1"/>
  <c r="C18" i="5"/>
  <c r="D18" i="5" s="1"/>
  <c r="C18" i="3" l="1"/>
  <c r="D18" i="3" s="1"/>
  <c r="C24" i="2"/>
  <c r="D24" i="2" s="1"/>
  <c r="C25" i="2" s="1"/>
  <c r="D25" i="2" s="1"/>
  <c r="C19" i="5"/>
  <c r="D19" i="5" s="1"/>
  <c r="C20" i="5" s="1"/>
  <c r="D20" i="5" s="1"/>
  <c r="C21" i="5" s="1"/>
  <c r="D21" i="5" s="1"/>
  <c r="C19" i="3" l="1"/>
  <c r="D19" i="3" s="1"/>
  <c r="C21" i="3"/>
  <c r="D21" i="3" s="1"/>
  <c r="C22" i="3" s="1"/>
  <c r="D22" i="3" s="1"/>
  <c r="C22" i="5"/>
  <c r="D22" i="5" s="1"/>
  <c r="C23" i="5"/>
  <c r="D23" i="5" s="1"/>
  <c r="C20" i="3" l="1"/>
  <c r="D20" i="3" s="1"/>
  <c r="C23" i="3" s="1"/>
  <c r="D23" i="3" s="1"/>
  <c r="C24" i="5"/>
  <c r="D24" i="5" s="1"/>
  <c r="C25" i="5"/>
  <c r="D25" i="5" s="1"/>
  <c r="C24" i="3" l="1"/>
  <c r="D24" i="3" s="1"/>
  <c r="C25" i="3"/>
  <c r="D25" i="3" s="1"/>
  <c r="C26" i="5"/>
  <c r="D26" i="5" s="1"/>
  <c r="C26" i="3" l="1"/>
  <c r="D26" i="3" s="1"/>
</calcChain>
</file>

<file path=xl/sharedStrings.xml><?xml version="1.0" encoding="utf-8"?>
<sst xmlns="http://schemas.openxmlformats.org/spreadsheetml/2006/main" count="393" uniqueCount="67">
  <si>
    <t>F</t>
  </si>
  <si>
    <t>M</t>
  </si>
  <si>
    <t>ÉPREUVE</t>
  </si>
  <si>
    <t>DATE</t>
  </si>
  <si>
    <t>DÉBUT</t>
  </si>
  <si>
    <t>SEXE</t>
  </si>
  <si>
    <t>CATÉGORIE</t>
  </si>
  <si>
    <t>TREMPLIN</t>
  </si>
  <si>
    <t>Rondes</t>
  </si>
  <si>
    <t>Plongeurs</t>
  </si>
  <si>
    <t>FIN</t>
  </si>
  <si>
    <t>HEURE</t>
  </si>
  <si>
    <t>MINUTE</t>
  </si>
  <si>
    <t>SECONDE</t>
  </si>
  <si>
    <t>3M</t>
  </si>
  <si>
    <t># plongeons</t>
  </si>
  <si>
    <t># minutes</t>
  </si>
  <si>
    <t>DURÉE</t>
  </si>
  <si>
    <t>1M</t>
  </si>
  <si>
    <t>PRATIQUE RÉSERVÉE 20 MINUTES</t>
  </si>
  <si>
    <t>PRATIQUE RÉSERVÉE 30 MINUTES</t>
  </si>
  <si>
    <t>B</t>
  </si>
  <si>
    <t>A</t>
  </si>
  <si>
    <t>PRATIQUE GÉNÉRALE</t>
  </si>
  <si>
    <t>RÉUNION DES ENTRAÎNEURS</t>
  </si>
  <si>
    <t>C1</t>
  </si>
  <si>
    <t>C2</t>
  </si>
  <si>
    <t>Plate-forme</t>
  </si>
  <si>
    <t>D1</t>
  </si>
  <si>
    <t>D2</t>
  </si>
  <si>
    <t>REMISE DES MÉDAILLES</t>
  </si>
  <si>
    <t>ÉCHAUFFEMENT</t>
  </si>
  <si>
    <t>TOUR</t>
  </si>
  <si>
    <t>FILLES B</t>
  </si>
  <si>
    <t>GARÇONS B</t>
  </si>
  <si>
    <t>FILLES A</t>
  </si>
  <si>
    <t>GARÇONS A</t>
  </si>
  <si>
    <t>FEMMES</t>
  </si>
  <si>
    <t>HOMMES</t>
  </si>
  <si>
    <t>SNR</t>
  </si>
  <si>
    <t>FILLES D1</t>
  </si>
  <si>
    <t>FILLES D2</t>
  </si>
  <si>
    <t>GARÇONS D2</t>
  </si>
  <si>
    <t>GARÇONS D1</t>
  </si>
  <si>
    <t>FILLES C1</t>
  </si>
  <si>
    <t>FILLES C2</t>
  </si>
  <si>
    <t>GARÇONS C1</t>
  </si>
  <si>
    <t>GARÇONS C2</t>
  </si>
  <si>
    <t>1m</t>
  </si>
  <si>
    <t>3m</t>
  </si>
  <si>
    <t>ARO</t>
  </si>
  <si>
    <t>CAMO</t>
  </si>
  <si>
    <t>PCDC</t>
  </si>
  <si>
    <t>ENVOL</t>
  </si>
  <si>
    <t>PAUSE DINER 15 MINUTES</t>
  </si>
  <si>
    <t>Senior</t>
  </si>
  <si>
    <t xml:space="preserve">PRATIQUE RÉSERVÉE 30 MINUTES* </t>
  </si>
  <si>
    <t>Pratique Diner 15 minutes</t>
  </si>
  <si>
    <t>PRATIQUE DINER 15 MINUTES</t>
  </si>
  <si>
    <t>PRATIQUE RÉSERVÉE 30 MINUTES*</t>
  </si>
  <si>
    <t>25-02-2023</t>
  </si>
  <si>
    <t>26-02-2023</t>
  </si>
  <si>
    <t>Gatineau</t>
  </si>
  <si>
    <t>Nepean</t>
  </si>
  <si>
    <t>Agami</t>
  </si>
  <si>
    <t>Ottawa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</si>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</sst>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2">
    <xf numFmtId="0" fontId="0" fillId="0" borderId="0" xfId="0"/>
    <xf numFmtId="0" fontId="16" fillId="0" borderId="10" xfId="0" applyFont="1" applyBorder="1"/>
    <xf numFmtId="0" fontId="0" fillId="0" borderId="10" xfId="0" applyBorder="1"/>
    <xf numFmtId="14" fontId="0" fillId="0" borderId="10" xfId="0" applyNumberFormat="1" applyBorder="1"/>
    <xf numFmtId="20" fontId="0" fillId="0" borderId="10" xfId="0" applyNumberFormat="1" applyBorder="1"/>
    <xf numFmtId="0" fontId="0" fillId="33" borderId="10" xfId="0" applyFill="1" applyBorder="1"/>
    <xf numFmtId="14" fontId="0" fillId="33" borderId="10" xfId="0" applyNumberFormat="1" applyFill="1" applyBorder="1"/>
    <xf numFmtId="164" fontId="0" fillId="33" borderId="10" xfId="0" applyNumberFormat="1" applyFill="1" applyBorder="1"/>
    <xf numFmtId="20" fontId="0" fillId="33" borderId="10" xfId="0" applyNumberFormat="1" applyFill="1" applyBorder="1"/>
    <xf numFmtId="164" fontId="0" fillId="0" borderId="10" xfId="0" applyNumberFormat="1" applyBorder="1"/>
    <xf numFmtId="165" fontId="0" fillId="0" borderId="10" xfId="0" applyNumberFormat="1" applyBorder="1"/>
    <xf numFmtId="165" fontId="0" fillId="33" borderId="10" xfId="0" applyNumberFormat="1" applyFill="1" applyBorder="1"/>
    <xf numFmtId="0" fontId="16" fillId="33" borderId="10" xfId="0" applyFont="1" applyFill="1" applyBorder="1"/>
    <xf numFmtId="18" fontId="0" fillId="0" borderId="0" xfId="0" applyNumberFormat="1"/>
    <xf numFmtId="20" fontId="0" fillId="0" borderId="0" xfId="0" applyNumberFormat="1"/>
    <xf numFmtId="164" fontId="0" fillId="0" borderId="10" xfId="0" applyNumberFormat="1" applyFill="1" applyBorder="1"/>
    <xf numFmtId="1" fontId="16" fillId="0" borderId="10" xfId="0" applyNumberFormat="1" applyFont="1" applyBorder="1"/>
    <xf numFmtId="1" fontId="0" fillId="0" borderId="10" xfId="0" applyNumberFormat="1" applyBorder="1"/>
    <xf numFmtId="1" fontId="0" fillId="0" borderId="0" xfId="0" applyNumberFormat="1"/>
    <xf numFmtId="164" fontId="0" fillId="34" borderId="10" xfId="0" applyNumberFormat="1" applyFill="1" applyBorder="1"/>
    <xf numFmtId="1" fontId="0" fillId="33" borderId="10" xfId="0" applyNumberFormat="1" applyFill="1" applyBorder="1"/>
    <xf numFmtId="0" fontId="0" fillId="33" borderId="0" xfId="0" applyFill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111" workbookViewId="0">
      <selection activeCell="F34" sqref="F34"/>
    </sheetView>
  </sheetViews>
  <sheetFormatPr defaultColWidth="11.453125" defaultRowHeight="14.5" x14ac:dyDescent="0.35"/>
  <cols>
    <col min="2" max="2" width="26.36328125" customWidth="1"/>
    <col min="3" max="3" width="6.81640625" bestFit="1" customWidth="1"/>
    <col min="4" max="4" width="5.453125" bestFit="1" customWidth="1"/>
    <col min="5" max="5" width="6.453125" bestFit="1" customWidth="1"/>
    <col min="6" max="6" width="11.81640625" bestFit="1" customWidth="1"/>
    <col min="8" max="8" width="6.81640625" hidden="1" customWidth="1"/>
    <col min="9" max="9" width="8.36328125" customWidth="1"/>
    <col min="10" max="10" width="9.36328125" hidden="1" customWidth="1"/>
    <col min="12" max="12" width="7.453125" bestFit="1" customWidth="1"/>
    <col min="13" max="13" width="9.81640625" bestFit="1" customWidth="1"/>
    <col min="14" max="14" width="11.6328125" bestFit="1" customWidth="1"/>
    <col min="15" max="15" width="11.453125" style="18" customWidth="1"/>
  </cols>
  <sheetData>
    <row r="1" spans="1:17" x14ac:dyDescent="0.35">
      <c r="A1" s="1" t="s">
        <v>2</v>
      </c>
      <c r="B1" s="1" t="s">
        <v>3</v>
      </c>
      <c r="C1" s="1" t="s">
        <v>4</v>
      </c>
      <c r="D1" s="1" t="s">
        <v>10</v>
      </c>
      <c r="E1" s="1" t="s">
        <v>5</v>
      </c>
      <c r="F1" s="1" t="s">
        <v>6</v>
      </c>
      <c r="G1" s="1" t="s">
        <v>7</v>
      </c>
      <c r="H1" s="1" t="s">
        <v>11</v>
      </c>
      <c r="I1" s="1" t="s">
        <v>12</v>
      </c>
      <c r="J1" s="1" t="s">
        <v>13</v>
      </c>
      <c r="K1" s="1" t="s">
        <v>17</v>
      </c>
      <c r="L1" s="1" t="s">
        <v>8</v>
      </c>
      <c r="M1" s="1" t="s">
        <v>9</v>
      </c>
      <c r="N1" s="1" t="s">
        <v>15</v>
      </c>
      <c r="O1" s="16" t="s">
        <v>16</v>
      </c>
    </row>
    <row r="2" spans="1:17" x14ac:dyDescent="0.35">
      <c r="A2" s="5" t="s">
        <v>31</v>
      </c>
      <c r="B2" s="12"/>
      <c r="C2" s="19">
        <v>0.3125</v>
      </c>
      <c r="D2" s="8">
        <f>$C2+$K2</f>
        <v>0.33333333333333331</v>
      </c>
      <c r="E2" s="5"/>
      <c r="F2" s="5"/>
      <c r="G2" s="5"/>
      <c r="H2" s="5"/>
      <c r="I2" s="11">
        <v>30</v>
      </c>
      <c r="J2" s="5"/>
      <c r="K2" s="8">
        <f t="shared" ref="K2:K5" si="0">TIME(H2,I2,J2)</f>
        <v>2.0833333333333332E-2</v>
      </c>
      <c r="L2" s="1"/>
      <c r="M2" s="1"/>
      <c r="N2" s="1"/>
      <c r="O2" s="16"/>
      <c r="P2">
        <v>40</v>
      </c>
      <c r="Q2" s="14">
        <v>6.9444444444444441E-3</v>
      </c>
    </row>
    <row r="3" spans="1:17" x14ac:dyDescent="0.35">
      <c r="A3" s="5" t="s">
        <v>23</v>
      </c>
      <c r="B3" s="6"/>
      <c r="C3" s="7">
        <f>D2</f>
        <v>0.33333333333333331</v>
      </c>
      <c r="D3" s="8">
        <f>$C3+$K3</f>
        <v>0.375</v>
      </c>
      <c r="E3" s="5"/>
      <c r="F3" s="5"/>
      <c r="G3" s="5"/>
      <c r="H3" s="5"/>
      <c r="I3" s="11">
        <v>60</v>
      </c>
      <c r="J3" s="5"/>
      <c r="K3" s="8">
        <f t="shared" si="0"/>
        <v>4.1666666666666664E-2</v>
      </c>
      <c r="L3" s="2"/>
      <c r="M3" s="2"/>
      <c r="N3" s="2">
        <f t="shared" ref="N3" si="1">M3*L3</f>
        <v>0</v>
      </c>
      <c r="O3" s="17">
        <f t="shared" ref="O3" si="2">N3*38/60</f>
        <v>0</v>
      </c>
    </row>
    <row r="4" spans="1:17" x14ac:dyDescent="0.35">
      <c r="A4" s="5" t="s">
        <v>24</v>
      </c>
      <c r="B4" s="6"/>
      <c r="C4" s="7">
        <f>D3</f>
        <v>0.375</v>
      </c>
      <c r="D4" s="8">
        <f t="shared" ref="D4:D26" si="3">$C4+$K4</f>
        <v>0.38541666666666669</v>
      </c>
      <c r="E4" s="5"/>
      <c r="F4" s="5"/>
      <c r="G4" s="5"/>
      <c r="H4" s="5"/>
      <c r="I4" s="11">
        <v>15</v>
      </c>
      <c r="J4" s="5"/>
      <c r="K4" s="8">
        <f t="shared" si="0"/>
        <v>1.0416666666666666E-2</v>
      </c>
      <c r="L4" s="2"/>
      <c r="M4" s="2"/>
      <c r="N4" s="2"/>
      <c r="O4" s="17"/>
    </row>
    <row r="5" spans="1:17" x14ac:dyDescent="0.35">
      <c r="A5" s="5" t="s">
        <v>19</v>
      </c>
      <c r="B5" s="6"/>
      <c r="C5" s="7">
        <f t="shared" ref="C5:C24" si="4">D4</f>
        <v>0.38541666666666669</v>
      </c>
      <c r="D5" s="8">
        <f>$C5+$K5</f>
        <v>0.39930555555555558</v>
      </c>
      <c r="E5" s="5"/>
      <c r="F5" s="5"/>
      <c r="G5" s="5"/>
      <c r="H5" s="5"/>
      <c r="I5" s="11">
        <v>20</v>
      </c>
      <c r="J5" s="5"/>
      <c r="K5" s="8">
        <f t="shared" si="0"/>
        <v>1.3888888888888888E-2</v>
      </c>
      <c r="L5" s="2"/>
      <c r="M5" s="2"/>
      <c r="N5" s="2">
        <f t="shared" ref="N5" si="5">M5*L5</f>
        <v>0</v>
      </c>
      <c r="O5" s="17">
        <f t="shared" ref="O5" si="6">N5*38/60</f>
        <v>0</v>
      </c>
    </row>
    <row r="6" spans="1:17" x14ac:dyDescent="0.35">
      <c r="A6" s="2">
        <v>1</v>
      </c>
      <c r="B6" s="3">
        <v>44981</v>
      </c>
      <c r="C6" s="9">
        <f t="shared" si="4"/>
        <v>0.39930555555555558</v>
      </c>
      <c r="D6" s="4">
        <f>C6+K6</f>
        <v>0.40347222222222223</v>
      </c>
      <c r="E6" s="2" t="s">
        <v>1</v>
      </c>
      <c r="F6" s="2" t="s">
        <v>28</v>
      </c>
      <c r="G6" s="2" t="s">
        <v>27</v>
      </c>
      <c r="H6" s="2"/>
      <c r="I6" s="10">
        <f>O6</f>
        <v>6.6666666666666661</v>
      </c>
      <c r="J6" s="2"/>
      <c r="K6" s="4">
        <f>TIME(H6,I6,J6)</f>
        <v>4.1666666666666666E-3</v>
      </c>
      <c r="L6" s="2">
        <v>5</v>
      </c>
      <c r="M6" s="2">
        <v>2</v>
      </c>
      <c r="N6" s="2">
        <f>M6*L6</f>
        <v>10</v>
      </c>
      <c r="O6" s="17">
        <f>N6*($P$2/60)</f>
        <v>6.6666666666666661</v>
      </c>
    </row>
    <row r="7" spans="1:17" x14ac:dyDescent="0.35">
      <c r="A7" s="2">
        <v>2</v>
      </c>
      <c r="B7" s="3">
        <v>44981</v>
      </c>
      <c r="C7" s="9">
        <f t="shared" ref="C7:C12" si="7">D6</f>
        <v>0.40347222222222223</v>
      </c>
      <c r="D7" s="4">
        <f>C7+K7</f>
        <v>0.41041666666666665</v>
      </c>
      <c r="E7" s="2" t="s">
        <v>1</v>
      </c>
      <c r="F7" s="2" t="s">
        <v>29</v>
      </c>
      <c r="G7" s="2" t="s">
        <v>27</v>
      </c>
      <c r="H7" s="2"/>
      <c r="I7" s="10">
        <f t="shared" ref="I7:I14" si="8">O7</f>
        <v>10</v>
      </c>
      <c r="J7" s="2"/>
      <c r="K7" s="4">
        <f t="shared" ref="K7:K22" si="9">TIME(H7,I7,J7)</f>
        <v>6.9444444444444441E-3</v>
      </c>
      <c r="L7" s="2">
        <v>5</v>
      </c>
      <c r="M7" s="2">
        <v>3</v>
      </c>
      <c r="N7" s="2">
        <f t="shared" ref="N7:N24" si="10">M7*L7</f>
        <v>15</v>
      </c>
      <c r="O7" s="17">
        <f t="shared" ref="O7:O26" si="11">N7*($P$2/60)</f>
        <v>10</v>
      </c>
    </row>
    <row r="8" spans="1:17" x14ac:dyDescent="0.35">
      <c r="A8" s="5" t="s">
        <v>19</v>
      </c>
      <c r="B8" s="6"/>
      <c r="C8" s="7">
        <f t="shared" si="7"/>
        <v>0.41041666666666665</v>
      </c>
      <c r="D8" s="8">
        <f>$D7+$K8</f>
        <v>0.42430555555555555</v>
      </c>
      <c r="E8" s="5"/>
      <c r="F8" s="5"/>
      <c r="G8" s="5"/>
      <c r="H8" s="5"/>
      <c r="I8" s="11"/>
      <c r="J8" s="5"/>
      <c r="K8" s="8">
        <v>1.3888888888888888E-2</v>
      </c>
      <c r="L8" s="2"/>
      <c r="M8" s="2"/>
      <c r="N8" s="2"/>
      <c r="O8" s="17"/>
    </row>
    <row r="9" spans="1:17" x14ac:dyDescent="0.35">
      <c r="A9" s="2">
        <v>3</v>
      </c>
      <c r="B9" s="3">
        <v>44981</v>
      </c>
      <c r="C9" s="9">
        <f t="shared" si="7"/>
        <v>0.42430555555555555</v>
      </c>
      <c r="D9" s="4">
        <f>C9+K9</f>
        <v>0.47013888888888888</v>
      </c>
      <c r="E9" s="2" t="s">
        <v>1</v>
      </c>
      <c r="F9" s="2" t="s">
        <v>22</v>
      </c>
      <c r="G9" s="2" t="s">
        <v>18</v>
      </c>
      <c r="H9" s="2"/>
      <c r="I9" s="10">
        <f t="shared" si="8"/>
        <v>66.666666666666657</v>
      </c>
      <c r="J9" s="2"/>
      <c r="K9" s="4">
        <f t="shared" si="9"/>
        <v>4.5833333333333337E-2</v>
      </c>
      <c r="L9" s="2">
        <v>10</v>
      </c>
      <c r="M9" s="2">
        <v>10</v>
      </c>
      <c r="N9" s="2">
        <f t="shared" si="10"/>
        <v>100</v>
      </c>
      <c r="O9" s="17">
        <f t="shared" si="11"/>
        <v>66.666666666666657</v>
      </c>
    </row>
    <row r="10" spans="1:17" x14ac:dyDescent="0.35">
      <c r="A10" s="2">
        <v>4</v>
      </c>
      <c r="B10" s="3">
        <v>44981</v>
      </c>
      <c r="C10" s="9">
        <f>D8</f>
        <v>0.42430555555555555</v>
      </c>
      <c r="D10" s="4">
        <f>C10+K10</f>
        <v>0.48402777777777778</v>
      </c>
      <c r="E10" s="2" t="s">
        <v>0</v>
      </c>
      <c r="F10" s="2" t="s">
        <v>22</v>
      </c>
      <c r="G10" s="2" t="s">
        <v>14</v>
      </c>
      <c r="H10" s="2"/>
      <c r="I10" s="10">
        <f t="shared" si="8"/>
        <v>86.666666666666657</v>
      </c>
      <c r="J10" s="2"/>
      <c r="K10" s="4">
        <f t="shared" si="9"/>
        <v>5.9722222222222225E-2</v>
      </c>
      <c r="L10" s="2">
        <v>10</v>
      </c>
      <c r="M10" s="2">
        <v>13</v>
      </c>
      <c r="N10" s="2">
        <f t="shared" ref="N10:N14" si="12">M10*L10</f>
        <v>130</v>
      </c>
      <c r="O10" s="17">
        <f t="shared" si="11"/>
        <v>86.666666666666657</v>
      </c>
    </row>
    <row r="11" spans="1:17" s="21" customFormat="1" x14ac:dyDescent="0.35">
      <c r="A11" s="5" t="s">
        <v>54</v>
      </c>
      <c r="B11" s="6"/>
      <c r="C11" s="7">
        <f t="shared" si="7"/>
        <v>0.48402777777777778</v>
      </c>
      <c r="D11" s="8">
        <f>C11+K11</f>
        <v>0.49444444444444446</v>
      </c>
      <c r="E11" s="5"/>
      <c r="F11" s="5"/>
      <c r="G11" s="5"/>
      <c r="H11" s="5"/>
      <c r="I11" s="11"/>
      <c r="J11" s="5"/>
      <c r="K11" s="8">
        <v>1.0416666666666666E-2</v>
      </c>
      <c r="L11" s="5"/>
      <c r="M11" s="5"/>
      <c r="N11" s="5"/>
      <c r="O11" s="20"/>
    </row>
    <row r="12" spans="1:17" s="21" customFormat="1" x14ac:dyDescent="0.35">
      <c r="A12" s="5" t="s">
        <v>19</v>
      </c>
      <c r="B12" s="6"/>
      <c r="C12" s="7">
        <f t="shared" si="7"/>
        <v>0.49444444444444446</v>
      </c>
      <c r="D12" s="8">
        <f>C12+K12</f>
        <v>0.5083333333333333</v>
      </c>
      <c r="E12" s="5"/>
      <c r="F12" s="5"/>
      <c r="G12" s="5"/>
      <c r="H12" s="5"/>
      <c r="I12" s="11"/>
      <c r="J12" s="5"/>
      <c r="K12" s="8">
        <v>1.3888888888888888E-2</v>
      </c>
      <c r="L12" s="5"/>
      <c r="M12" s="5"/>
      <c r="N12" s="5"/>
      <c r="O12" s="20"/>
    </row>
    <row r="13" spans="1:17" x14ac:dyDescent="0.35">
      <c r="A13" s="2">
        <v>5</v>
      </c>
      <c r="B13" s="3">
        <v>44981</v>
      </c>
      <c r="C13" s="9">
        <f>D12</f>
        <v>0.5083333333333333</v>
      </c>
      <c r="D13" s="4">
        <f t="shared" si="3"/>
        <v>0.51180555555555551</v>
      </c>
      <c r="E13" s="2" t="s">
        <v>1</v>
      </c>
      <c r="F13" s="2" t="s">
        <v>25</v>
      </c>
      <c r="G13" s="2" t="s">
        <v>27</v>
      </c>
      <c r="H13" s="2"/>
      <c r="I13" s="10">
        <f t="shared" si="8"/>
        <v>5.333333333333333</v>
      </c>
      <c r="J13" s="2"/>
      <c r="K13" s="4">
        <f t="shared" ref="K13:K14" si="13">TIME(H13,I13,J13)</f>
        <v>3.472222222222222E-3</v>
      </c>
      <c r="L13" s="2">
        <v>8</v>
      </c>
      <c r="M13" s="2">
        <v>1</v>
      </c>
      <c r="N13" s="2">
        <f t="shared" si="12"/>
        <v>8</v>
      </c>
      <c r="O13" s="17">
        <f t="shared" si="11"/>
        <v>5.333333333333333</v>
      </c>
    </row>
    <row r="14" spans="1:17" x14ac:dyDescent="0.35">
      <c r="A14" s="2">
        <v>6</v>
      </c>
      <c r="B14" s="3">
        <v>44981</v>
      </c>
      <c r="C14" s="9">
        <f>D13</f>
        <v>0.51180555555555551</v>
      </c>
      <c r="D14" s="4">
        <f t="shared" si="3"/>
        <v>0.52986111111111112</v>
      </c>
      <c r="E14" s="2" t="s">
        <v>1</v>
      </c>
      <c r="F14" s="2" t="s">
        <v>26</v>
      </c>
      <c r="G14" s="2" t="s">
        <v>27</v>
      </c>
      <c r="H14" s="2"/>
      <c r="I14" s="10">
        <f t="shared" si="8"/>
        <v>26.666666666666664</v>
      </c>
      <c r="J14" s="2"/>
      <c r="K14" s="4">
        <f t="shared" si="13"/>
        <v>1.8055555555555557E-2</v>
      </c>
      <c r="L14" s="2">
        <v>8</v>
      </c>
      <c r="M14" s="2">
        <v>5</v>
      </c>
      <c r="N14" s="2">
        <f t="shared" si="12"/>
        <v>40</v>
      </c>
      <c r="O14" s="17">
        <f t="shared" si="11"/>
        <v>26.666666666666664</v>
      </c>
    </row>
    <row r="15" spans="1:17" x14ac:dyDescent="0.35">
      <c r="A15" s="5" t="s">
        <v>20</v>
      </c>
      <c r="B15" s="6"/>
      <c r="C15" s="7">
        <f>D14</f>
        <v>0.52986111111111112</v>
      </c>
      <c r="D15" s="8">
        <f>$C15+$K15</f>
        <v>0.55069444444444449</v>
      </c>
      <c r="E15" s="5"/>
      <c r="F15" s="5"/>
      <c r="G15" s="5"/>
      <c r="H15" s="5"/>
      <c r="I15" s="11">
        <v>20</v>
      </c>
      <c r="J15" s="5"/>
      <c r="K15" s="8">
        <v>2.0833333333333332E-2</v>
      </c>
      <c r="L15" s="2"/>
      <c r="M15" s="2"/>
      <c r="N15" s="2"/>
      <c r="O15" s="17">
        <f t="shared" si="11"/>
        <v>0</v>
      </c>
    </row>
    <row r="16" spans="1:17" x14ac:dyDescent="0.35">
      <c r="A16" s="2">
        <v>7</v>
      </c>
      <c r="B16" s="3">
        <v>44981</v>
      </c>
      <c r="C16" s="9">
        <f>D15</f>
        <v>0.55069444444444449</v>
      </c>
      <c r="D16" s="4">
        <f t="shared" si="3"/>
        <v>0.55277777777777781</v>
      </c>
      <c r="E16" s="2" t="s">
        <v>0</v>
      </c>
      <c r="F16" s="2" t="s">
        <v>28</v>
      </c>
      <c r="G16" s="2" t="s">
        <v>18</v>
      </c>
      <c r="H16" s="2"/>
      <c r="I16" s="10">
        <f t="shared" ref="I16" si="14">O16</f>
        <v>3.333333333333333</v>
      </c>
      <c r="J16" s="2"/>
      <c r="K16" s="4">
        <f t="shared" si="9"/>
        <v>2.0833333333333333E-3</v>
      </c>
      <c r="L16" s="2">
        <v>5</v>
      </c>
      <c r="M16" s="2">
        <v>1</v>
      </c>
      <c r="N16" s="2">
        <f t="shared" si="10"/>
        <v>5</v>
      </c>
      <c r="O16" s="17">
        <f t="shared" si="11"/>
        <v>3.333333333333333</v>
      </c>
    </row>
    <row r="17" spans="1:15" x14ac:dyDescent="0.35">
      <c r="A17" s="2">
        <v>8</v>
      </c>
      <c r="B17" s="3">
        <v>44981</v>
      </c>
      <c r="C17" s="9">
        <f>D16</f>
        <v>0.55277777777777781</v>
      </c>
      <c r="D17" s="4">
        <f t="shared" si="3"/>
        <v>0.57083333333333341</v>
      </c>
      <c r="E17" s="2" t="s">
        <v>0</v>
      </c>
      <c r="F17" s="2" t="s">
        <v>29</v>
      </c>
      <c r="G17" s="2" t="s">
        <v>18</v>
      </c>
      <c r="H17" s="2">
        <v>0</v>
      </c>
      <c r="I17" s="10">
        <f>O17</f>
        <v>26.666666666666664</v>
      </c>
      <c r="J17" s="2">
        <v>0</v>
      </c>
      <c r="K17" s="4">
        <f>TIME(H17,I17,J17)</f>
        <v>1.8055555555555557E-2</v>
      </c>
      <c r="L17" s="2">
        <v>5</v>
      </c>
      <c r="M17" s="2">
        <v>8</v>
      </c>
      <c r="N17" s="2">
        <f t="shared" si="10"/>
        <v>40</v>
      </c>
      <c r="O17" s="17">
        <f t="shared" si="11"/>
        <v>26.666666666666664</v>
      </c>
    </row>
    <row r="18" spans="1:15" x14ac:dyDescent="0.35">
      <c r="A18" s="2">
        <v>9</v>
      </c>
      <c r="B18" s="3">
        <v>44981</v>
      </c>
      <c r="C18" s="9">
        <f>D15</f>
        <v>0.55069444444444449</v>
      </c>
      <c r="D18" s="4">
        <f>C18+K18</f>
        <v>0.5541666666666667</v>
      </c>
      <c r="E18" s="2" t="s">
        <v>0</v>
      </c>
      <c r="F18" s="2" t="s">
        <v>25</v>
      </c>
      <c r="G18" s="2" t="s">
        <v>14</v>
      </c>
      <c r="H18" s="2">
        <v>0</v>
      </c>
      <c r="I18" s="10">
        <f>O18</f>
        <v>5.333333333333333</v>
      </c>
      <c r="J18" s="2">
        <v>0</v>
      </c>
      <c r="K18" s="4">
        <f>TIME(H18,I18,J18)</f>
        <v>3.472222222222222E-3</v>
      </c>
      <c r="L18" s="2">
        <v>8</v>
      </c>
      <c r="M18" s="2">
        <v>1</v>
      </c>
      <c r="N18" s="2">
        <f t="shared" si="10"/>
        <v>8</v>
      </c>
      <c r="O18" s="17">
        <f t="shared" si="11"/>
        <v>5.333333333333333</v>
      </c>
    </row>
    <row r="19" spans="1:15" x14ac:dyDescent="0.35">
      <c r="A19" s="2">
        <v>10</v>
      </c>
      <c r="B19" s="3">
        <v>44981</v>
      </c>
      <c r="C19" s="9">
        <f>D18</f>
        <v>0.5541666666666667</v>
      </c>
      <c r="D19" s="4">
        <f t="shared" si="3"/>
        <v>0.56874999999999998</v>
      </c>
      <c r="E19" s="2" t="s">
        <v>0</v>
      </c>
      <c r="F19" s="2" t="s">
        <v>26</v>
      </c>
      <c r="G19" s="2" t="s">
        <v>14</v>
      </c>
      <c r="H19" s="2">
        <v>0</v>
      </c>
      <c r="I19" s="10">
        <f>O19</f>
        <v>21.333333333333332</v>
      </c>
      <c r="J19" s="2">
        <v>0</v>
      </c>
      <c r="K19" s="4">
        <f t="shared" si="9"/>
        <v>1.4583333333333332E-2</v>
      </c>
      <c r="L19" s="2">
        <v>8</v>
      </c>
      <c r="M19" s="2">
        <v>4</v>
      </c>
      <c r="N19" s="2">
        <f t="shared" si="10"/>
        <v>32</v>
      </c>
      <c r="O19" s="17">
        <f t="shared" si="11"/>
        <v>21.333333333333332</v>
      </c>
    </row>
    <row r="20" spans="1:15" x14ac:dyDescent="0.35">
      <c r="A20" s="5" t="s">
        <v>20</v>
      </c>
      <c r="B20" s="6"/>
      <c r="C20" s="7">
        <f>MAX(D18:D19)</f>
        <v>0.56874999999999998</v>
      </c>
      <c r="D20" s="8">
        <f t="shared" si="3"/>
        <v>0.58958333333333335</v>
      </c>
      <c r="E20" s="5"/>
      <c r="F20" s="5"/>
      <c r="G20" s="5"/>
      <c r="H20" s="5"/>
      <c r="I20" s="11">
        <v>20</v>
      </c>
      <c r="J20" s="5"/>
      <c r="K20" s="8">
        <v>2.0833333333333332E-2</v>
      </c>
      <c r="L20" s="2"/>
      <c r="M20" s="2"/>
      <c r="N20" s="2">
        <f t="shared" si="10"/>
        <v>0</v>
      </c>
      <c r="O20" s="17">
        <f t="shared" si="11"/>
        <v>0</v>
      </c>
    </row>
    <row r="21" spans="1:15" x14ac:dyDescent="0.35">
      <c r="A21" s="2">
        <v>11</v>
      </c>
      <c r="B21" s="3">
        <v>44981</v>
      </c>
      <c r="C21" s="9">
        <f>D20</f>
        <v>0.58958333333333335</v>
      </c>
      <c r="D21" s="4">
        <f t="shared" si="3"/>
        <v>0.62847222222222221</v>
      </c>
      <c r="E21" s="2" t="s">
        <v>0</v>
      </c>
      <c r="F21" s="2" t="s">
        <v>21</v>
      </c>
      <c r="G21" s="2" t="s">
        <v>27</v>
      </c>
      <c r="H21" s="2"/>
      <c r="I21" s="10">
        <f>O21</f>
        <v>56</v>
      </c>
      <c r="J21" s="2"/>
      <c r="K21" s="4">
        <f t="shared" si="9"/>
        <v>3.888888888888889E-2</v>
      </c>
      <c r="L21" s="2">
        <v>7</v>
      </c>
      <c r="M21" s="2">
        <v>12</v>
      </c>
      <c r="N21" s="2">
        <f t="shared" si="10"/>
        <v>84</v>
      </c>
      <c r="O21" s="17">
        <f t="shared" si="11"/>
        <v>56</v>
      </c>
    </row>
    <row r="22" spans="1:15" x14ac:dyDescent="0.35">
      <c r="A22" s="2">
        <v>12</v>
      </c>
      <c r="B22" s="3">
        <v>44981</v>
      </c>
      <c r="C22" s="9">
        <f>D21</f>
        <v>0.62847222222222221</v>
      </c>
      <c r="D22" s="4">
        <f t="shared" si="3"/>
        <v>0.66527777777777775</v>
      </c>
      <c r="E22" s="2" t="s">
        <v>1</v>
      </c>
      <c r="F22" s="2" t="s">
        <v>21</v>
      </c>
      <c r="G22" s="2" t="s">
        <v>27</v>
      </c>
      <c r="H22" s="2"/>
      <c r="I22" s="10">
        <f>O22</f>
        <v>53.333333333333329</v>
      </c>
      <c r="J22" s="2">
        <v>0</v>
      </c>
      <c r="K22" s="4">
        <f t="shared" si="9"/>
        <v>3.6805555555555557E-2</v>
      </c>
      <c r="L22" s="2">
        <v>8</v>
      </c>
      <c r="M22" s="2">
        <v>10</v>
      </c>
      <c r="N22" s="2">
        <f t="shared" si="10"/>
        <v>80</v>
      </c>
      <c r="O22" s="17">
        <f t="shared" si="11"/>
        <v>53.333333333333329</v>
      </c>
    </row>
    <row r="23" spans="1:15" x14ac:dyDescent="0.35">
      <c r="A23" s="5" t="s">
        <v>19</v>
      </c>
      <c r="B23" s="6"/>
      <c r="C23" s="7">
        <f>MAX(D21:D22)</f>
        <v>0.66527777777777775</v>
      </c>
      <c r="D23" s="8">
        <f t="shared" si="3"/>
        <v>0.67916666666666659</v>
      </c>
      <c r="E23" s="5"/>
      <c r="F23" s="5"/>
      <c r="G23" s="5"/>
      <c r="H23" s="5"/>
      <c r="I23" s="11">
        <v>30</v>
      </c>
      <c r="J23" s="5"/>
      <c r="K23" s="8">
        <v>1.3888888888888888E-2</v>
      </c>
      <c r="L23" s="2"/>
      <c r="M23" s="2"/>
      <c r="N23" s="2">
        <f t="shared" si="10"/>
        <v>0</v>
      </c>
      <c r="O23" s="17">
        <f t="shared" si="11"/>
        <v>0</v>
      </c>
    </row>
    <row r="24" spans="1:15" x14ac:dyDescent="0.35">
      <c r="A24" s="2">
        <v>13</v>
      </c>
      <c r="B24" s="3">
        <v>44981</v>
      </c>
      <c r="C24" s="9">
        <f t="shared" si="4"/>
        <v>0.67916666666666659</v>
      </c>
      <c r="D24" s="4">
        <f t="shared" si="3"/>
        <v>0.69027777777777766</v>
      </c>
      <c r="E24" s="2" t="s">
        <v>1</v>
      </c>
      <c r="F24" s="2" t="s">
        <v>55</v>
      </c>
      <c r="G24" s="2" t="s">
        <v>48</v>
      </c>
      <c r="H24" s="2">
        <v>0</v>
      </c>
      <c r="I24" s="10">
        <f>O24</f>
        <v>16</v>
      </c>
      <c r="J24" s="2">
        <v>0</v>
      </c>
      <c r="K24" s="4">
        <f>TIME(H24,I24,J24)</f>
        <v>1.1111111111111112E-2</v>
      </c>
      <c r="L24" s="2">
        <v>6</v>
      </c>
      <c r="M24" s="2">
        <v>4</v>
      </c>
      <c r="N24" s="2">
        <f t="shared" si="10"/>
        <v>24</v>
      </c>
      <c r="O24" s="17">
        <f t="shared" si="11"/>
        <v>16</v>
      </c>
    </row>
    <row r="25" spans="1:15" x14ac:dyDescent="0.35">
      <c r="A25" s="2">
        <v>14</v>
      </c>
      <c r="B25" s="3">
        <v>44981</v>
      </c>
      <c r="C25" s="9">
        <f>D23</f>
        <v>0.67916666666666659</v>
      </c>
      <c r="D25" s="4">
        <f t="shared" si="3"/>
        <v>0.69305555555555542</v>
      </c>
      <c r="E25" s="2" t="s">
        <v>0</v>
      </c>
      <c r="F25" s="2" t="s">
        <v>55</v>
      </c>
      <c r="G25" s="2" t="s">
        <v>49</v>
      </c>
      <c r="H25" s="2"/>
      <c r="I25" s="10">
        <f>O25</f>
        <v>20</v>
      </c>
      <c r="J25" s="2"/>
      <c r="K25" s="4">
        <f>TIME(H25,I25,J25)</f>
        <v>1.3888888888888888E-2</v>
      </c>
      <c r="L25" s="2">
        <v>5</v>
      </c>
      <c r="M25" s="2">
        <v>6</v>
      </c>
      <c r="N25" s="2">
        <f t="shared" ref="N25:N26" si="15">M25*L25</f>
        <v>30</v>
      </c>
      <c r="O25" s="17">
        <f t="shared" si="11"/>
        <v>20</v>
      </c>
    </row>
    <row r="26" spans="1:15" x14ac:dyDescent="0.35">
      <c r="A26" s="5" t="s">
        <v>30</v>
      </c>
      <c r="B26" s="6"/>
      <c r="C26" s="7">
        <f>MAX(D24:D25)</f>
        <v>0.69305555555555542</v>
      </c>
      <c r="D26" s="8">
        <f t="shared" si="3"/>
        <v>0.69999999999999984</v>
      </c>
      <c r="E26" s="5"/>
      <c r="F26" s="5"/>
      <c r="G26" s="5"/>
      <c r="H26" s="5"/>
      <c r="I26" s="11">
        <v>15</v>
      </c>
      <c r="J26" s="5"/>
      <c r="K26" s="8">
        <v>6.9444444444444441E-3</v>
      </c>
      <c r="L26" s="2"/>
      <c r="M26" s="2"/>
      <c r="N26" s="2">
        <f t="shared" si="15"/>
        <v>0</v>
      </c>
      <c r="O26" s="17">
        <f t="shared" si="11"/>
        <v>0</v>
      </c>
    </row>
  </sheetData>
  <pageMargins left="0.70866141732283472" right="0.70866141732283472" top="0.74803149606299213" bottom="0.74803149606299213" header="0.31496062992125984" footer="0.31496062992125984"/>
  <pageSetup scale="58" orientation="portrait"/>
  <headerFooter>
    <oddHeader xml:space="preserve">&amp;CHORAIRE DÉTAILLÉ - VENDREDI 10 JUIN 2022
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zoomScale="132" workbookViewId="0">
      <selection activeCell="B13" sqref="B13"/>
    </sheetView>
  </sheetViews>
  <sheetFormatPr defaultColWidth="11.453125" defaultRowHeight="14.5" x14ac:dyDescent="0.35"/>
  <cols>
    <col min="2" max="2" width="28.453125" customWidth="1"/>
    <col min="3" max="3" width="6.81640625" bestFit="1" customWidth="1"/>
    <col min="4" max="4" width="5.453125" bestFit="1" customWidth="1"/>
    <col min="5" max="5" width="6.453125" bestFit="1" customWidth="1"/>
    <col min="6" max="6" width="11.81640625" bestFit="1" customWidth="1"/>
    <col min="8" max="8" width="6.81640625" hidden="1" customWidth="1"/>
    <col min="9" max="9" width="8.36328125" customWidth="1"/>
    <col min="10" max="10" width="9.36328125" hidden="1" customWidth="1"/>
    <col min="12" max="12" width="7.453125" bestFit="1" customWidth="1"/>
    <col min="13" max="13" width="9.81640625" bestFit="1" customWidth="1"/>
    <col min="14" max="14" width="11.6328125" bestFit="1" customWidth="1"/>
    <col min="15" max="15" width="11.453125" customWidth="1"/>
  </cols>
  <sheetData>
    <row r="1" spans="1:17" x14ac:dyDescent="0.35">
      <c r="A1" s="1" t="s">
        <v>2</v>
      </c>
      <c r="B1" s="1" t="s">
        <v>3</v>
      </c>
      <c r="C1" s="1" t="s">
        <v>4</v>
      </c>
      <c r="D1" s="1" t="s">
        <v>10</v>
      </c>
      <c r="E1" s="1" t="s">
        <v>5</v>
      </c>
      <c r="F1" s="1" t="s">
        <v>6</v>
      </c>
      <c r="G1" s="1" t="s">
        <v>7</v>
      </c>
      <c r="H1" s="1" t="s">
        <v>11</v>
      </c>
      <c r="I1" s="1" t="s">
        <v>12</v>
      </c>
      <c r="J1" s="1" t="s">
        <v>13</v>
      </c>
      <c r="K1" s="1" t="s">
        <v>17</v>
      </c>
      <c r="L1" s="1" t="s">
        <v>8</v>
      </c>
      <c r="M1" s="1" t="s">
        <v>9</v>
      </c>
      <c r="N1" s="1" t="s">
        <v>15</v>
      </c>
      <c r="O1" s="1" t="s">
        <v>16</v>
      </c>
    </row>
    <row r="2" spans="1:17" x14ac:dyDescent="0.35">
      <c r="A2" s="5" t="s">
        <v>31</v>
      </c>
      <c r="B2" s="12"/>
      <c r="C2" s="7">
        <v>0.3125</v>
      </c>
      <c r="D2" s="8">
        <f>$C2+$K2</f>
        <v>0.33333333333333331</v>
      </c>
      <c r="E2" s="5"/>
      <c r="F2" s="5"/>
      <c r="G2" s="5"/>
      <c r="H2" s="5"/>
      <c r="I2" s="11">
        <v>30</v>
      </c>
      <c r="J2" s="5"/>
      <c r="K2" s="8">
        <f t="shared" ref="K2" si="0">TIME(H2,I2,J2)</f>
        <v>2.0833333333333332E-2</v>
      </c>
      <c r="L2" s="1"/>
      <c r="M2" s="1"/>
      <c r="N2" s="1"/>
      <c r="O2" s="16"/>
      <c r="P2">
        <v>38</v>
      </c>
      <c r="Q2" s="14">
        <v>6.9444444444444441E-3</v>
      </c>
    </row>
    <row r="3" spans="1:17" x14ac:dyDescent="0.35">
      <c r="A3" s="5" t="s">
        <v>23</v>
      </c>
      <c r="B3" s="6"/>
      <c r="C3" s="7">
        <v>0.33333333333333331</v>
      </c>
      <c r="D3" s="8">
        <f>$C3+$K3</f>
        <v>0.375</v>
      </c>
      <c r="E3" s="5"/>
      <c r="F3" s="5"/>
      <c r="G3" s="5"/>
      <c r="H3" s="5"/>
      <c r="I3" s="11">
        <v>60</v>
      </c>
      <c r="J3" s="5"/>
      <c r="K3" s="8">
        <v>4.1666666666666664E-2</v>
      </c>
      <c r="L3" s="2"/>
      <c r="M3" s="2"/>
      <c r="N3" s="2">
        <f t="shared" ref="N3" si="1">M3*L3</f>
        <v>0</v>
      </c>
      <c r="O3" s="17">
        <f t="shared" ref="O3" si="2">N3*38/60</f>
        <v>0</v>
      </c>
    </row>
    <row r="4" spans="1:17" x14ac:dyDescent="0.35">
      <c r="A4" s="5" t="s">
        <v>24</v>
      </c>
      <c r="B4" s="6"/>
      <c r="C4" s="7">
        <f>D3</f>
        <v>0.375</v>
      </c>
      <c r="D4" s="8">
        <f t="shared" ref="D4:D25" si="3">$C4+$K4</f>
        <v>0.38541666666666669</v>
      </c>
      <c r="E4" s="5"/>
      <c r="F4" s="5"/>
      <c r="G4" s="5"/>
      <c r="H4" s="5"/>
      <c r="I4" s="11">
        <v>15</v>
      </c>
      <c r="J4" s="5"/>
      <c r="K4" s="8">
        <f t="shared" ref="K4" si="4">TIME(H4,I4,J4)</f>
        <v>1.0416666666666666E-2</v>
      </c>
      <c r="L4" s="2"/>
      <c r="M4" s="2"/>
      <c r="N4" s="2"/>
      <c r="O4" s="17"/>
    </row>
    <row r="5" spans="1:17" x14ac:dyDescent="0.35">
      <c r="A5" s="5" t="s">
        <v>56</v>
      </c>
      <c r="B5" s="6"/>
      <c r="C5" s="7">
        <f t="shared" ref="C5:C11" si="5">D4</f>
        <v>0.38541666666666669</v>
      </c>
      <c r="D5" s="8">
        <f t="shared" si="3"/>
        <v>0.40625</v>
      </c>
      <c r="E5" s="5"/>
      <c r="F5" s="5"/>
      <c r="G5" s="5"/>
      <c r="H5" s="5"/>
      <c r="I5" s="11">
        <v>30</v>
      </c>
      <c r="J5" s="5"/>
      <c r="K5" s="8">
        <v>2.0833333333333332E-2</v>
      </c>
      <c r="L5" s="2"/>
      <c r="M5" s="2"/>
      <c r="N5" s="2">
        <f t="shared" ref="N5" si="6">M5*L5</f>
        <v>0</v>
      </c>
      <c r="O5" s="17">
        <f t="shared" ref="O5" si="7">N5*38/60</f>
        <v>0</v>
      </c>
    </row>
    <row r="6" spans="1:17" x14ac:dyDescent="0.35">
      <c r="A6" s="2">
        <v>15</v>
      </c>
      <c r="B6" s="3" t="s">
        <v>60</v>
      </c>
      <c r="C6" s="9">
        <f t="shared" si="5"/>
        <v>0.40625</v>
      </c>
      <c r="D6" s="4">
        <f t="shared" ref="D6:D9" si="8">C6+K6</f>
        <v>0.40972222222222221</v>
      </c>
      <c r="E6" s="2" t="s">
        <v>1</v>
      </c>
      <c r="F6" s="2" t="s">
        <v>25</v>
      </c>
      <c r="G6" s="2" t="s">
        <v>18</v>
      </c>
      <c r="H6" s="2"/>
      <c r="I6" s="10">
        <f>O6</f>
        <v>5.0666666666666664</v>
      </c>
      <c r="J6" s="2"/>
      <c r="K6" s="4">
        <f>TIME(H6,I6,J6)</f>
        <v>3.472222222222222E-3</v>
      </c>
      <c r="L6" s="2">
        <v>8</v>
      </c>
      <c r="M6" s="2">
        <v>1</v>
      </c>
      <c r="N6" s="2">
        <f>M6*L6</f>
        <v>8</v>
      </c>
      <c r="O6" s="17">
        <f>N6*($P$2/60)</f>
        <v>5.0666666666666664</v>
      </c>
    </row>
    <row r="7" spans="1:17" x14ac:dyDescent="0.35">
      <c r="A7" s="2">
        <v>16</v>
      </c>
      <c r="B7" s="3" t="s">
        <v>60</v>
      </c>
      <c r="C7" s="9">
        <f>D6</f>
        <v>0.40972222222222221</v>
      </c>
      <c r="D7" s="4">
        <f t="shared" si="8"/>
        <v>0.42708333333333331</v>
      </c>
      <c r="E7" s="2" t="s">
        <v>1</v>
      </c>
      <c r="F7" s="2" t="s">
        <v>26</v>
      </c>
      <c r="G7" s="2" t="s">
        <v>18</v>
      </c>
      <c r="H7" s="2"/>
      <c r="I7" s="10">
        <f t="shared" ref="I7:I9" si="9">O7</f>
        <v>25.333333333333332</v>
      </c>
      <c r="J7" s="2"/>
      <c r="K7" s="4">
        <f>TIME(H7,I7,J7)</f>
        <v>1.7361111111111112E-2</v>
      </c>
      <c r="L7" s="2">
        <v>8</v>
      </c>
      <c r="M7" s="2">
        <v>5</v>
      </c>
      <c r="N7" s="2">
        <f t="shared" ref="N7:N9" si="10">M7*L7</f>
        <v>40</v>
      </c>
      <c r="O7" s="17">
        <f t="shared" ref="O7:O25" si="11">N7*($P$2/60)</f>
        <v>25.333333333333332</v>
      </c>
    </row>
    <row r="8" spans="1:17" x14ac:dyDescent="0.35">
      <c r="A8" s="2">
        <v>17</v>
      </c>
      <c r="B8" s="3" t="s">
        <v>60</v>
      </c>
      <c r="C8" s="9">
        <f>D5</f>
        <v>0.40625</v>
      </c>
      <c r="D8" s="4">
        <f t="shared" si="8"/>
        <v>0.41041666666666665</v>
      </c>
      <c r="E8" s="2" t="s">
        <v>1</v>
      </c>
      <c r="F8" s="2" t="s">
        <v>28</v>
      </c>
      <c r="G8" s="2" t="s">
        <v>14</v>
      </c>
      <c r="H8" s="2"/>
      <c r="I8" s="10">
        <f t="shared" si="9"/>
        <v>6.333333333333333</v>
      </c>
      <c r="J8" s="2"/>
      <c r="K8" s="4">
        <f t="shared" ref="K8:K9" si="12">TIME(H8,I8,J8)</f>
        <v>4.1666666666666666E-3</v>
      </c>
      <c r="L8" s="2">
        <v>5</v>
      </c>
      <c r="M8" s="2">
        <v>2</v>
      </c>
      <c r="N8" s="2">
        <f t="shared" si="10"/>
        <v>10</v>
      </c>
      <c r="O8" s="17">
        <f t="shared" si="11"/>
        <v>6.333333333333333</v>
      </c>
    </row>
    <row r="9" spans="1:17" x14ac:dyDescent="0.35">
      <c r="A9" s="2">
        <v>18</v>
      </c>
      <c r="B9" s="3" t="s">
        <v>60</v>
      </c>
      <c r="C9" s="9">
        <f>D8</f>
        <v>0.41041666666666665</v>
      </c>
      <c r="D9" s="4">
        <f t="shared" si="8"/>
        <v>0.42083333333333334</v>
      </c>
      <c r="E9" s="2" t="s">
        <v>1</v>
      </c>
      <c r="F9" s="2" t="s">
        <v>29</v>
      </c>
      <c r="G9" s="2" t="s">
        <v>14</v>
      </c>
      <c r="H9" s="2"/>
      <c r="I9" s="10">
        <f t="shared" si="9"/>
        <v>15.833333333333332</v>
      </c>
      <c r="J9" s="2"/>
      <c r="K9" s="4">
        <f t="shared" si="12"/>
        <v>1.0416666666666666E-2</v>
      </c>
      <c r="L9" s="2">
        <v>5</v>
      </c>
      <c r="M9" s="2">
        <v>5</v>
      </c>
      <c r="N9" s="2">
        <f t="shared" si="10"/>
        <v>25</v>
      </c>
      <c r="O9" s="17">
        <f t="shared" si="11"/>
        <v>15.833333333333332</v>
      </c>
    </row>
    <row r="10" spans="1:17" x14ac:dyDescent="0.35">
      <c r="A10" s="5" t="s">
        <v>56</v>
      </c>
      <c r="B10" s="6"/>
      <c r="C10" s="7">
        <f>D9</f>
        <v>0.42083333333333334</v>
      </c>
      <c r="D10" s="8">
        <f t="shared" si="3"/>
        <v>0.44166666666666665</v>
      </c>
      <c r="E10" s="5"/>
      <c r="F10" s="5"/>
      <c r="G10" s="5"/>
      <c r="H10" s="5"/>
      <c r="I10" s="11">
        <v>20</v>
      </c>
      <c r="J10" s="5"/>
      <c r="K10" s="8">
        <v>2.0833333333333332E-2</v>
      </c>
      <c r="L10" s="2"/>
      <c r="M10" s="2"/>
      <c r="N10" s="2">
        <f t="shared" ref="N10:N16" si="13">M10*L10</f>
        <v>0</v>
      </c>
      <c r="O10" s="17">
        <f t="shared" si="11"/>
        <v>0</v>
      </c>
    </row>
    <row r="11" spans="1:17" x14ac:dyDescent="0.35">
      <c r="A11" s="2">
        <v>19</v>
      </c>
      <c r="B11" s="3" t="s">
        <v>60</v>
      </c>
      <c r="C11" s="9">
        <f t="shared" si="5"/>
        <v>0.44166666666666665</v>
      </c>
      <c r="D11" s="4">
        <f t="shared" si="3"/>
        <v>0.45555555555555555</v>
      </c>
      <c r="E11" s="2" t="s">
        <v>0</v>
      </c>
      <c r="F11" s="2" t="s">
        <v>25</v>
      </c>
      <c r="G11" s="2" t="s">
        <v>18</v>
      </c>
      <c r="H11" s="2">
        <v>0</v>
      </c>
      <c r="I11" s="10">
        <f>O11</f>
        <v>20.266666666666666</v>
      </c>
      <c r="J11" s="2">
        <v>0</v>
      </c>
      <c r="K11" s="4">
        <f>TIME(H11,I11,J11)</f>
        <v>1.3888888888888888E-2</v>
      </c>
      <c r="L11" s="2">
        <v>8</v>
      </c>
      <c r="M11" s="2">
        <v>4</v>
      </c>
      <c r="N11" s="2">
        <f t="shared" si="13"/>
        <v>32</v>
      </c>
      <c r="O11" s="17">
        <f t="shared" si="11"/>
        <v>20.266666666666666</v>
      </c>
    </row>
    <row r="12" spans="1:17" x14ac:dyDescent="0.35">
      <c r="A12" s="2">
        <v>20</v>
      </c>
      <c r="B12" s="3" t="s">
        <v>60</v>
      </c>
      <c r="C12" s="9">
        <f>D11</f>
        <v>0.45555555555555555</v>
      </c>
      <c r="D12" s="4">
        <f t="shared" si="3"/>
        <v>0.46944444444444444</v>
      </c>
      <c r="E12" s="2" t="s">
        <v>0</v>
      </c>
      <c r="F12" s="2" t="s">
        <v>26</v>
      </c>
      <c r="G12" s="2" t="s">
        <v>18</v>
      </c>
      <c r="H12" s="2"/>
      <c r="I12" s="10">
        <f>O12</f>
        <v>20.266666666666666</v>
      </c>
      <c r="J12" s="2"/>
      <c r="K12" s="4">
        <f t="shared" ref="K12:K14" si="14">TIME(H12,I12,J12)</f>
        <v>1.3888888888888888E-2</v>
      </c>
      <c r="L12" s="2">
        <v>8</v>
      </c>
      <c r="M12" s="2">
        <v>4</v>
      </c>
      <c r="N12" s="2">
        <f t="shared" si="13"/>
        <v>32</v>
      </c>
      <c r="O12" s="17">
        <f t="shared" si="11"/>
        <v>20.266666666666666</v>
      </c>
    </row>
    <row r="13" spans="1:17" x14ac:dyDescent="0.35">
      <c r="A13" s="2">
        <v>21</v>
      </c>
      <c r="B13" s="3" t="s">
        <v>60</v>
      </c>
      <c r="C13" s="9">
        <f>D10</f>
        <v>0.44166666666666665</v>
      </c>
      <c r="D13" s="4">
        <f t="shared" si="3"/>
        <v>0.44374999999999998</v>
      </c>
      <c r="E13" s="2" t="s">
        <v>0</v>
      </c>
      <c r="F13" s="2" t="s">
        <v>28</v>
      </c>
      <c r="G13" s="2" t="s">
        <v>14</v>
      </c>
      <c r="H13" s="2"/>
      <c r="I13" s="10">
        <f>O13</f>
        <v>3.1666666666666665</v>
      </c>
      <c r="J13" s="2"/>
      <c r="K13" s="4">
        <f t="shared" si="14"/>
        <v>2.0833333333333333E-3</v>
      </c>
      <c r="L13" s="2">
        <v>5</v>
      </c>
      <c r="M13" s="2">
        <v>1</v>
      </c>
      <c r="N13" s="2">
        <f t="shared" si="13"/>
        <v>5</v>
      </c>
      <c r="O13" s="17">
        <f t="shared" si="11"/>
        <v>3.1666666666666665</v>
      </c>
    </row>
    <row r="14" spans="1:17" x14ac:dyDescent="0.35">
      <c r="A14" s="2">
        <v>22</v>
      </c>
      <c r="B14" s="3" t="s">
        <v>60</v>
      </c>
      <c r="C14" s="9">
        <f>D13</f>
        <v>0.44374999999999998</v>
      </c>
      <c r="D14" s="4">
        <f t="shared" si="3"/>
        <v>0.45902777777777776</v>
      </c>
      <c r="E14" s="2" t="s">
        <v>0</v>
      </c>
      <c r="F14" s="2" t="s">
        <v>29</v>
      </c>
      <c r="G14" s="2" t="s">
        <v>14</v>
      </c>
      <c r="H14" s="2"/>
      <c r="I14" s="10">
        <f>O14</f>
        <v>22.166666666666664</v>
      </c>
      <c r="J14" s="2"/>
      <c r="K14" s="4">
        <f t="shared" si="14"/>
        <v>1.5277777777777777E-2</v>
      </c>
      <c r="L14" s="2">
        <v>5</v>
      </c>
      <c r="M14" s="2">
        <v>7</v>
      </c>
      <c r="N14" s="2">
        <f t="shared" si="13"/>
        <v>35</v>
      </c>
      <c r="O14" s="17">
        <f t="shared" si="11"/>
        <v>22.166666666666664</v>
      </c>
    </row>
    <row r="15" spans="1:17" x14ac:dyDescent="0.35">
      <c r="A15" s="5" t="s">
        <v>57</v>
      </c>
      <c r="B15" s="6"/>
      <c r="C15" s="7">
        <f>MAX(D11:D14)</f>
        <v>0.46944444444444444</v>
      </c>
      <c r="D15" s="8">
        <f>C15+K15</f>
        <v>0.47986111111111113</v>
      </c>
      <c r="E15" s="5"/>
      <c r="F15" s="5"/>
      <c r="G15" s="5"/>
      <c r="H15" s="5"/>
      <c r="I15" s="11"/>
      <c r="J15" s="5"/>
      <c r="K15" s="8">
        <v>1.0416666666666666E-2</v>
      </c>
      <c r="L15" s="2"/>
      <c r="M15" s="2"/>
      <c r="N15" s="2"/>
      <c r="O15" s="17"/>
    </row>
    <row r="16" spans="1:17" x14ac:dyDescent="0.35">
      <c r="A16" s="5" t="s">
        <v>20</v>
      </c>
      <c r="B16" s="6"/>
      <c r="C16" s="7">
        <f>D15</f>
        <v>0.47986111111111113</v>
      </c>
      <c r="D16" s="8">
        <f t="shared" si="3"/>
        <v>0.50069444444444444</v>
      </c>
      <c r="E16" s="5"/>
      <c r="F16" s="5"/>
      <c r="G16" s="5"/>
      <c r="H16" s="5"/>
      <c r="I16" s="11">
        <v>30</v>
      </c>
      <c r="J16" s="5"/>
      <c r="K16" s="8">
        <f t="shared" ref="K16" si="15">TIME(H16,I16,J16)</f>
        <v>2.0833333333333332E-2</v>
      </c>
      <c r="L16" s="2"/>
      <c r="M16" s="2"/>
      <c r="N16" s="2">
        <f t="shared" si="13"/>
        <v>0</v>
      </c>
      <c r="O16" s="17">
        <f t="shared" si="11"/>
        <v>0</v>
      </c>
    </row>
    <row r="17" spans="1:15" x14ac:dyDescent="0.35">
      <c r="A17" s="2">
        <v>23</v>
      </c>
      <c r="B17" s="3" t="s">
        <v>60</v>
      </c>
      <c r="C17" s="9">
        <f>D16</f>
        <v>0.50069444444444444</v>
      </c>
      <c r="D17" s="4">
        <f t="shared" si="3"/>
        <v>0.53194444444444444</v>
      </c>
      <c r="E17" s="2" t="s">
        <v>0</v>
      </c>
      <c r="F17" s="2" t="s">
        <v>22</v>
      </c>
      <c r="G17" s="2" t="s">
        <v>27</v>
      </c>
      <c r="H17" s="2">
        <v>0</v>
      </c>
      <c r="I17" s="10">
        <f>O17</f>
        <v>45.599999999999994</v>
      </c>
      <c r="J17" s="2">
        <v>0</v>
      </c>
      <c r="K17" s="4">
        <f>TIME(H17,I17,J17)</f>
        <v>3.125E-2</v>
      </c>
      <c r="L17" s="2">
        <v>8</v>
      </c>
      <c r="M17" s="2">
        <v>9</v>
      </c>
      <c r="N17" s="2">
        <f t="shared" ref="N17:N23" si="16">M17*L17</f>
        <v>72</v>
      </c>
      <c r="O17" s="17">
        <f t="shared" si="11"/>
        <v>45.599999999999994</v>
      </c>
    </row>
    <row r="18" spans="1:15" x14ac:dyDescent="0.35">
      <c r="A18" s="2">
        <v>24</v>
      </c>
      <c r="B18" s="3" t="s">
        <v>60</v>
      </c>
      <c r="C18" s="15">
        <f>D17</f>
        <v>0.53194444444444444</v>
      </c>
      <c r="D18" s="4">
        <f t="shared" si="3"/>
        <v>0.55902777777777779</v>
      </c>
      <c r="E18" s="2" t="s">
        <v>1</v>
      </c>
      <c r="F18" s="2" t="s">
        <v>22</v>
      </c>
      <c r="G18" s="2" t="s">
        <v>27</v>
      </c>
      <c r="H18" s="2">
        <v>0</v>
      </c>
      <c r="I18" s="10">
        <f>O18</f>
        <v>39.9</v>
      </c>
      <c r="J18" s="2">
        <v>0</v>
      </c>
      <c r="K18" s="4">
        <f t="shared" ref="K18" si="17">TIME(H18,I18,J18)</f>
        <v>2.7083333333333334E-2</v>
      </c>
      <c r="L18" s="2">
        <v>9</v>
      </c>
      <c r="M18" s="2">
        <v>7</v>
      </c>
      <c r="N18" s="2">
        <f t="shared" si="16"/>
        <v>63</v>
      </c>
      <c r="O18" s="17">
        <f t="shared" si="11"/>
        <v>39.9</v>
      </c>
    </row>
    <row r="19" spans="1:15" x14ac:dyDescent="0.35">
      <c r="A19" s="5" t="s">
        <v>19</v>
      </c>
      <c r="B19" s="6"/>
      <c r="C19" s="7">
        <f>MAX(D17:D18)</f>
        <v>0.55902777777777779</v>
      </c>
      <c r="D19" s="8">
        <f t="shared" si="3"/>
        <v>0.57291666666666663</v>
      </c>
      <c r="E19" s="5"/>
      <c r="F19" s="5"/>
      <c r="G19" s="5"/>
      <c r="H19" s="5"/>
      <c r="I19" s="11">
        <v>20</v>
      </c>
      <c r="J19" s="5"/>
      <c r="K19" s="8">
        <f t="shared" ref="K19:K21" si="18">TIME(H19,I19,J19)</f>
        <v>1.3888888888888888E-2</v>
      </c>
      <c r="L19" s="2"/>
      <c r="M19" s="2"/>
      <c r="N19" s="2">
        <f t="shared" ref="N19:N21" si="19">M19*L19</f>
        <v>0</v>
      </c>
      <c r="O19" s="17">
        <f t="shared" si="11"/>
        <v>0</v>
      </c>
    </row>
    <row r="20" spans="1:15" x14ac:dyDescent="0.35">
      <c r="A20" s="2">
        <v>25</v>
      </c>
      <c r="B20" s="3" t="s">
        <v>60</v>
      </c>
      <c r="C20" s="9">
        <f>D19</f>
        <v>0.57291666666666663</v>
      </c>
      <c r="D20" s="4">
        <f t="shared" si="3"/>
        <v>0.6201388888888888</v>
      </c>
      <c r="E20" s="2" t="s">
        <v>1</v>
      </c>
      <c r="F20" s="2" t="s">
        <v>21</v>
      </c>
      <c r="G20" s="2" t="s">
        <v>18</v>
      </c>
      <c r="H20" s="2"/>
      <c r="I20" s="10">
        <f>O20</f>
        <v>68.399999999999991</v>
      </c>
      <c r="J20" s="2"/>
      <c r="K20" s="4">
        <f t="shared" si="18"/>
        <v>4.7222222222222221E-2</v>
      </c>
      <c r="L20" s="2">
        <v>9</v>
      </c>
      <c r="M20" s="2">
        <v>12</v>
      </c>
      <c r="N20" s="2">
        <f t="shared" si="19"/>
        <v>108</v>
      </c>
      <c r="O20" s="17">
        <f t="shared" si="11"/>
        <v>68.399999999999991</v>
      </c>
    </row>
    <row r="21" spans="1:15" x14ac:dyDescent="0.35">
      <c r="A21" s="2">
        <v>26</v>
      </c>
      <c r="B21" s="3" t="s">
        <v>60</v>
      </c>
      <c r="C21" s="9">
        <f>D19</f>
        <v>0.57291666666666663</v>
      </c>
      <c r="D21" s="4">
        <f t="shared" si="3"/>
        <v>0.62430555555555556</v>
      </c>
      <c r="E21" s="2" t="s">
        <v>0</v>
      </c>
      <c r="F21" s="2" t="s">
        <v>21</v>
      </c>
      <c r="G21" s="2" t="s">
        <v>14</v>
      </c>
      <c r="H21" s="2"/>
      <c r="I21" s="10">
        <f>O21</f>
        <v>74.099999999999994</v>
      </c>
      <c r="J21" s="2">
        <v>0</v>
      </c>
      <c r="K21" s="4">
        <f t="shared" si="18"/>
        <v>5.1388888888888894E-2</v>
      </c>
      <c r="L21" s="2">
        <v>9</v>
      </c>
      <c r="M21" s="2">
        <v>13</v>
      </c>
      <c r="N21" s="2">
        <f t="shared" si="19"/>
        <v>117</v>
      </c>
      <c r="O21" s="17">
        <f t="shared" si="11"/>
        <v>74.099999999999994</v>
      </c>
    </row>
    <row r="22" spans="1:15" x14ac:dyDescent="0.35">
      <c r="A22" s="5" t="s">
        <v>56</v>
      </c>
      <c r="B22" s="6"/>
      <c r="C22" s="7">
        <f>MAX(D20:D21)</f>
        <v>0.62430555555555556</v>
      </c>
      <c r="D22" s="8">
        <f t="shared" si="3"/>
        <v>0.64513888888888893</v>
      </c>
      <c r="E22" s="5"/>
      <c r="F22" s="5"/>
      <c r="G22" s="5"/>
      <c r="H22" s="5"/>
      <c r="I22" s="11">
        <v>20</v>
      </c>
      <c r="J22" s="5"/>
      <c r="K22" s="8">
        <v>2.0833333333333332E-2</v>
      </c>
      <c r="L22" s="2"/>
      <c r="M22" s="2"/>
      <c r="N22" s="2">
        <f t="shared" si="16"/>
        <v>0</v>
      </c>
      <c r="O22" s="17">
        <f t="shared" si="11"/>
        <v>0</v>
      </c>
    </row>
    <row r="23" spans="1:15" x14ac:dyDescent="0.35">
      <c r="A23" s="2">
        <v>27</v>
      </c>
      <c r="B23" s="3" t="s">
        <v>60</v>
      </c>
      <c r="C23" s="9">
        <f>D22</f>
        <v>0.64513888888888893</v>
      </c>
      <c r="D23" s="4">
        <f t="shared" si="3"/>
        <v>0.65</v>
      </c>
      <c r="E23" s="2" t="s">
        <v>1</v>
      </c>
      <c r="F23" s="2" t="s">
        <v>39</v>
      </c>
      <c r="G23" s="2" t="s">
        <v>27</v>
      </c>
      <c r="H23" s="2"/>
      <c r="I23" s="10">
        <f>O23</f>
        <v>7.6</v>
      </c>
      <c r="J23" s="2"/>
      <c r="K23" s="4">
        <f t="shared" ref="K23:K25" si="20">TIME(H23,I23,J23)</f>
        <v>4.8611111111111112E-3</v>
      </c>
      <c r="L23" s="2">
        <v>6</v>
      </c>
      <c r="M23" s="2">
        <v>2</v>
      </c>
      <c r="N23" s="2">
        <f t="shared" si="16"/>
        <v>12</v>
      </c>
      <c r="O23" s="17">
        <f t="shared" si="11"/>
        <v>7.6</v>
      </c>
    </row>
    <row r="24" spans="1:15" x14ac:dyDescent="0.35">
      <c r="A24" s="2">
        <v>28</v>
      </c>
      <c r="B24" s="3" t="s">
        <v>60</v>
      </c>
      <c r="C24" s="9">
        <f>D23</f>
        <v>0.65</v>
      </c>
      <c r="D24" s="4">
        <f t="shared" si="3"/>
        <v>0.65208333333333335</v>
      </c>
      <c r="E24" s="2" t="s">
        <v>0</v>
      </c>
      <c r="F24" s="2" t="s">
        <v>39</v>
      </c>
      <c r="G24" s="2" t="s">
        <v>27</v>
      </c>
      <c r="H24" s="2"/>
      <c r="I24" s="10">
        <f>O24</f>
        <v>3.1666666666666665</v>
      </c>
      <c r="J24" s="2">
        <v>0</v>
      </c>
      <c r="K24" s="4">
        <f t="shared" si="20"/>
        <v>2.0833333333333333E-3</v>
      </c>
      <c r="L24" s="2">
        <v>5</v>
      </c>
      <c r="M24" s="2">
        <v>1</v>
      </c>
      <c r="N24" s="2">
        <f t="shared" ref="N24:N25" si="21">M24*L24</f>
        <v>5</v>
      </c>
      <c r="O24" s="17">
        <f t="shared" si="11"/>
        <v>3.1666666666666665</v>
      </c>
    </row>
    <row r="25" spans="1:15" x14ac:dyDescent="0.35">
      <c r="A25" s="5" t="s">
        <v>30</v>
      </c>
      <c r="B25" s="6"/>
      <c r="C25" s="7">
        <f>MAX(D23:D24)</f>
        <v>0.65208333333333335</v>
      </c>
      <c r="D25" s="8">
        <f t="shared" si="3"/>
        <v>0.65902777777777777</v>
      </c>
      <c r="E25" s="5"/>
      <c r="F25" s="5"/>
      <c r="G25" s="5"/>
      <c r="H25" s="5"/>
      <c r="I25" s="11">
        <v>15</v>
      </c>
      <c r="J25" s="5"/>
      <c r="K25" s="8">
        <v>6.9444444444444441E-3</v>
      </c>
      <c r="L25" s="2"/>
      <c r="M25" s="2"/>
      <c r="N25" s="2">
        <f t="shared" si="21"/>
        <v>0</v>
      </c>
      <c r="O25" s="17">
        <f t="shared" si="11"/>
        <v>0</v>
      </c>
    </row>
  </sheetData>
  <printOptions horizontalCentered="1"/>
  <pageMargins left="0.23622047244094491" right="0.23622047244094491" top="0.74803149606299213" bottom="0.74803149606299213" header="0.31496062992125984" footer="0.31496062992125984"/>
  <pageSetup scale="86" fitToHeight="0" orientation="landscape"/>
  <headerFooter>
    <oddHeader>&amp;C&amp;14HORAIRE DÉTAILLÉ SAMEDI 11 JUIN 2022</oddHeader>
    <oddFooter>&amp;LEN DATE DU:  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tabSelected="1" zoomScale="125" workbookViewId="0">
      <selection activeCell="K27" sqref="K27"/>
    </sheetView>
  </sheetViews>
  <sheetFormatPr defaultColWidth="11.453125" defaultRowHeight="14.5" x14ac:dyDescent="0.35"/>
  <cols>
    <col min="2" max="2" width="18.1796875" customWidth="1"/>
    <col min="3" max="3" width="6.81640625" bestFit="1" customWidth="1"/>
    <col min="4" max="4" width="5.453125" bestFit="1" customWidth="1"/>
    <col min="5" max="5" width="6.453125" bestFit="1" customWidth="1"/>
    <col min="6" max="6" width="11.81640625" bestFit="1" customWidth="1"/>
    <col min="8" max="8" width="6.81640625" customWidth="1"/>
    <col min="9" max="9" width="8.36328125" customWidth="1"/>
    <col min="10" max="10" width="9.36328125" customWidth="1"/>
    <col min="12" max="12" width="7.453125" bestFit="1" customWidth="1"/>
    <col min="13" max="13" width="9.81640625" bestFit="1" customWidth="1"/>
    <col min="14" max="14" width="11.6328125" bestFit="1" customWidth="1"/>
    <col min="15" max="15" width="11.453125" customWidth="1"/>
  </cols>
  <sheetData>
    <row r="1" spans="1:18" ht="14.25" customHeight="1" x14ac:dyDescent="0.35">
      <c r="A1" s="1" t="s">
        <v>2</v>
      </c>
      <c r="B1" s="1" t="s">
        <v>3</v>
      </c>
      <c r="C1" s="1" t="s">
        <v>4</v>
      </c>
      <c r="D1" s="1" t="s">
        <v>10</v>
      </c>
      <c r="E1" s="1" t="s">
        <v>5</v>
      </c>
      <c r="F1" s="1" t="s">
        <v>6</v>
      </c>
      <c r="G1" s="1" t="s">
        <v>7</v>
      </c>
      <c r="H1" s="1" t="s">
        <v>11</v>
      </c>
      <c r="I1" s="1" t="s">
        <v>12</v>
      </c>
      <c r="J1" s="1" t="s">
        <v>13</v>
      </c>
      <c r="K1" s="1" t="s">
        <v>17</v>
      </c>
      <c r="L1" s="1" t="s">
        <v>8</v>
      </c>
      <c r="M1" s="1" t="s">
        <v>9</v>
      </c>
      <c r="N1" s="1" t="s">
        <v>15</v>
      </c>
      <c r="O1" s="1" t="s">
        <v>16</v>
      </c>
    </row>
    <row r="2" spans="1:18" ht="14.25" customHeight="1" x14ac:dyDescent="0.35">
      <c r="A2" s="5" t="s">
        <v>31</v>
      </c>
      <c r="B2" s="12"/>
      <c r="C2" s="7">
        <v>0.3125</v>
      </c>
      <c r="D2" s="8">
        <f>$C2+$K2</f>
        <v>0.33333333333333331</v>
      </c>
      <c r="E2" s="5"/>
      <c r="F2" s="5"/>
      <c r="G2" s="5"/>
      <c r="H2" s="5"/>
      <c r="I2" s="11">
        <v>30</v>
      </c>
      <c r="J2" s="5"/>
      <c r="K2" s="8">
        <f t="shared" ref="K2:K4" si="0">TIME(H2,I2,J2)</f>
        <v>2.0833333333333332E-2</v>
      </c>
      <c r="L2" s="1"/>
      <c r="M2" s="1"/>
      <c r="N2" s="1"/>
      <c r="O2" s="16"/>
      <c r="P2">
        <v>38</v>
      </c>
      <c r="Q2" s="14">
        <v>6.9444444444444441E-3</v>
      </c>
    </row>
    <row r="3" spans="1:18" ht="12.75" customHeight="1" x14ac:dyDescent="0.35">
      <c r="A3" s="5" t="s">
        <v>23</v>
      </c>
      <c r="B3" s="6"/>
      <c r="C3" s="7">
        <f>D2</f>
        <v>0.33333333333333331</v>
      </c>
      <c r="D3" s="8">
        <f>$C3+$K3</f>
        <v>0.375</v>
      </c>
      <c r="E3" s="5"/>
      <c r="F3" s="5"/>
      <c r="G3" s="5"/>
      <c r="H3" s="5"/>
      <c r="I3" s="11">
        <v>60</v>
      </c>
      <c r="J3" s="5"/>
      <c r="K3" s="8">
        <f t="shared" si="0"/>
        <v>4.1666666666666664E-2</v>
      </c>
      <c r="L3" s="2"/>
      <c r="M3" s="2"/>
      <c r="N3" s="2">
        <f t="shared" ref="N3" si="1">M3*L3</f>
        <v>0</v>
      </c>
      <c r="O3" s="17">
        <f t="shared" ref="O3" si="2">N3*38/60</f>
        <v>0</v>
      </c>
      <c r="R3" s="13"/>
    </row>
    <row r="4" spans="1:18" ht="12.75" customHeight="1" x14ac:dyDescent="0.35">
      <c r="A4" s="5" t="s">
        <v>24</v>
      </c>
      <c r="B4" s="6"/>
      <c r="C4" s="7">
        <f>D3</f>
        <v>0.375</v>
      </c>
      <c r="D4" s="8">
        <f t="shared" ref="D4:D26" si="3">$C4+$K4</f>
        <v>0.38541666666666669</v>
      </c>
      <c r="E4" s="5"/>
      <c r="F4" s="5"/>
      <c r="G4" s="5"/>
      <c r="H4" s="5"/>
      <c r="I4" s="11">
        <v>15</v>
      </c>
      <c r="J4" s="5"/>
      <c r="K4" s="8">
        <f t="shared" si="0"/>
        <v>1.0416666666666666E-2</v>
      </c>
      <c r="L4" s="2"/>
      <c r="M4" s="2"/>
      <c r="N4" s="2"/>
      <c r="O4" s="17"/>
    </row>
    <row r="5" spans="1:18" x14ac:dyDescent="0.35">
      <c r="A5" s="5" t="s">
        <v>19</v>
      </c>
      <c r="B5" s="6"/>
      <c r="C5" s="7">
        <f t="shared" ref="C5:C24" si="4">D4</f>
        <v>0.38541666666666669</v>
      </c>
      <c r="D5" s="8">
        <f t="shared" si="3"/>
        <v>0.39930555555555558</v>
      </c>
      <c r="E5" s="5"/>
      <c r="F5" s="5"/>
      <c r="G5" s="5"/>
      <c r="H5" s="5"/>
      <c r="I5" s="11">
        <v>30</v>
      </c>
      <c r="J5" s="5"/>
      <c r="K5" s="8">
        <v>1.3888888888888888E-2</v>
      </c>
      <c r="L5" s="2"/>
      <c r="M5" s="2"/>
      <c r="N5" s="2">
        <f t="shared" ref="N5" si="5">M5*L5</f>
        <v>0</v>
      </c>
      <c r="O5" s="17">
        <f t="shared" ref="O5" si="6">N5*38/60</f>
        <v>0</v>
      </c>
    </row>
    <row r="6" spans="1:18" x14ac:dyDescent="0.35">
      <c r="A6" s="2">
        <v>29</v>
      </c>
      <c r="B6" s="3" t="s">
        <v>61</v>
      </c>
      <c r="C6" s="9">
        <f t="shared" si="4"/>
        <v>0.39930555555555558</v>
      </c>
      <c r="D6" s="4">
        <f>C6+K6</f>
        <v>0.41319444444444448</v>
      </c>
      <c r="E6" s="2" t="s">
        <v>0</v>
      </c>
      <c r="F6" s="2" t="s">
        <v>25</v>
      </c>
      <c r="G6" s="2" t="s">
        <v>27</v>
      </c>
      <c r="H6" s="2"/>
      <c r="I6" s="10">
        <f>O6</f>
        <v>20.266666666666666</v>
      </c>
      <c r="J6" s="2"/>
      <c r="K6" s="4">
        <f>TIME(H6,I6,J6)</f>
        <v>1.3888888888888888E-2</v>
      </c>
      <c r="L6" s="2">
        <v>8</v>
      </c>
      <c r="M6" s="2">
        <v>4</v>
      </c>
      <c r="N6" s="2">
        <f>M6*L6</f>
        <v>32</v>
      </c>
      <c r="O6" s="17">
        <f>N6*($P$2/60)</f>
        <v>20.266666666666666</v>
      </c>
    </row>
    <row r="7" spans="1:18" x14ac:dyDescent="0.35">
      <c r="A7" s="2">
        <v>30</v>
      </c>
      <c r="B7" s="3" t="s">
        <v>61</v>
      </c>
      <c r="C7" s="9">
        <f>D6</f>
        <v>0.41319444444444448</v>
      </c>
      <c r="D7" s="4">
        <f>C7+K7</f>
        <v>0.42708333333333337</v>
      </c>
      <c r="E7" s="2" t="s">
        <v>0</v>
      </c>
      <c r="F7" s="2" t="s">
        <v>26</v>
      </c>
      <c r="G7" s="2" t="s">
        <v>27</v>
      </c>
      <c r="H7" s="2"/>
      <c r="I7" s="10">
        <f t="shared" ref="I7:I14" si="7">O7</f>
        <v>20.266666666666666</v>
      </c>
      <c r="J7" s="2"/>
      <c r="K7" s="4">
        <f t="shared" ref="K7:K23" si="8">TIME(H7,I7,J7)</f>
        <v>1.3888888888888888E-2</v>
      </c>
      <c r="L7" s="2">
        <v>8</v>
      </c>
      <c r="M7" s="2">
        <v>4</v>
      </c>
      <c r="N7" s="2">
        <f t="shared" ref="N7:N26" si="9">M7*L7</f>
        <v>32</v>
      </c>
      <c r="O7" s="17">
        <f t="shared" ref="O7:O26" si="10">N7*($P$2/60)</f>
        <v>20.266666666666666</v>
      </c>
    </row>
    <row r="8" spans="1:18" x14ac:dyDescent="0.35">
      <c r="A8" s="5" t="s">
        <v>19</v>
      </c>
      <c r="B8" s="6"/>
      <c r="C8" s="7">
        <f>MAX(D6:D7)</f>
        <v>0.42708333333333337</v>
      </c>
      <c r="D8" s="8">
        <f>C8+K8</f>
        <v>0.44097222222222227</v>
      </c>
      <c r="E8" s="5"/>
      <c r="F8" s="5"/>
      <c r="G8" s="5"/>
      <c r="H8" s="5"/>
      <c r="I8" s="11"/>
      <c r="J8" s="5"/>
      <c r="K8" s="8">
        <v>1.3888888888888888E-2</v>
      </c>
      <c r="L8" s="2"/>
      <c r="M8" s="2"/>
      <c r="N8" s="2"/>
      <c r="O8" s="17"/>
    </row>
    <row r="9" spans="1:18" x14ac:dyDescent="0.35">
      <c r="A9" s="2">
        <v>31</v>
      </c>
      <c r="B9" s="3" t="s">
        <v>61</v>
      </c>
      <c r="C9" s="9">
        <f>D8</f>
        <v>0.44097222222222227</v>
      </c>
      <c r="D9" s="4">
        <f t="shared" ref="D9:D14" si="11">C9+K9</f>
        <v>0.49236111111111114</v>
      </c>
      <c r="E9" s="2" t="s">
        <v>0</v>
      </c>
      <c r="F9" s="2" t="s">
        <v>21</v>
      </c>
      <c r="G9" s="2" t="s">
        <v>18</v>
      </c>
      <c r="H9" s="2"/>
      <c r="I9" s="10">
        <f t="shared" si="7"/>
        <v>74.099999999999994</v>
      </c>
      <c r="J9" s="2"/>
      <c r="K9" s="4">
        <f t="shared" si="8"/>
        <v>5.1388888888888894E-2</v>
      </c>
      <c r="L9" s="2">
        <v>9</v>
      </c>
      <c r="M9" s="2">
        <v>13</v>
      </c>
      <c r="N9" s="2">
        <f t="shared" si="9"/>
        <v>117</v>
      </c>
      <c r="O9" s="17">
        <f t="shared" si="10"/>
        <v>74.099999999999994</v>
      </c>
    </row>
    <row r="10" spans="1:18" x14ac:dyDescent="0.35">
      <c r="A10" s="2">
        <v>32</v>
      </c>
      <c r="B10" s="3" t="s">
        <v>61</v>
      </c>
      <c r="C10" s="9">
        <f>D8</f>
        <v>0.44097222222222227</v>
      </c>
      <c r="D10" s="4">
        <f t="shared" si="11"/>
        <v>0.48819444444444449</v>
      </c>
      <c r="E10" s="2" t="s">
        <v>1</v>
      </c>
      <c r="F10" s="2" t="s">
        <v>21</v>
      </c>
      <c r="G10" s="2" t="s">
        <v>14</v>
      </c>
      <c r="H10" s="2"/>
      <c r="I10" s="10">
        <f t="shared" si="7"/>
        <v>68.399999999999991</v>
      </c>
      <c r="J10" s="2"/>
      <c r="K10" s="4">
        <f t="shared" si="8"/>
        <v>4.7222222222222221E-2</v>
      </c>
      <c r="L10" s="2">
        <v>9</v>
      </c>
      <c r="M10" s="2">
        <v>12</v>
      </c>
      <c r="N10" s="2">
        <f t="shared" si="9"/>
        <v>108</v>
      </c>
      <c r="O10" s="17">
        <f t="shared" si="10"/>
        <v>68.399999999999991</v>
      </c>
    </row>
    <row r="11" spans="1:18" x14ac:dyDescent="0.35">
      <c r="A11" s="5" t="s">
        <v>58</v>
      </c>
      <c r="B11" s="6"/>
      <c r="C11" s="7">
        <f>MAX(D9:D10)</f>
        <v>0.49236111111111114</v>
      </c>
      <c r="D11" s="8">
        <f>C11+K11</f>
        <v>0.50277777777777777</v>
      </c>
      <c r="E11" s="5"/>
      <c r="F11" s="5"/>
      <c r="G11" s="5"/>
      <c r="H11" s="5"/>
      <c r="I11" s="11"/>
      <c r="J11" s="5"/>
      <c r="K11" s="8">
        <v>1.0416666666666666E-2</v>
      </c>
      <c r="L11" s="2"/>
      <c r="M11" s="2"/>
      <c r="N11" s="2"/>
      <c r="O11" s="17"/>
    </row>
    <row r="12" spans="1:18" x14ac:dyDescent="0.35">
      <c r="A12" s="5" t="s">
        <v>19</v>
      </c>
      <c r="B12" s="6"/>
      <c r="C12" s="7">
        <f>D11</f>
        <v>0.50277777777777777</v>
      </c>
      <c r="D12" s="8">
        <f>C12+K12</f>
        <v>0.51666666666666661</v>
      </c>
      <c r="E12" s="5"/>
      <c r="F12" s="5"/>
      <c r="G12" s="5"/>
      <c r="H12" s="5"/>
      <c r="I12" s="11"/>
      <c r="J12" s="5"/>
      <c r="K12" s="8">
        <v>1.3888888888888888E-2</v>
      </c>
      <c r="L12" s="2"/>
      <c r="M12" s="2"/>
      <c r="N12" s="2"/>
      <c r="O12" s="17"/>
    </row>
    <row r="13" spans="1:18" x14ac:dyDescent="0.35">
      <c r="A13" s="2">
        <v>33</v>
      </c>
      <c r="B13" s="3" t="s">
        <v>61</v>
      </c>
      <c r="C13" s="9">
        <f>D12</f>
        <v>0.51666666666666661</v>
      </c>
      <c r="D13" s="4">
        <f t="shared" si="11"/>
        <v>0.51874999999999993</v>
      </c>
      <c r="E13" s="2" t="s">
        <v>0</v>
      </c>
      <c r="F13" s="2" t="s">
        <v>28</v>
      </c>
      <c r="G13" s="2" t="s">
        <v>27</v>
      </c>
      <c r="H13" s="2"/>
      <c r="I13" s="10">
        <f t="shared" si="7"/>
        <v>3.1666666666666665</v>
      </c>
      <c r="J13" s="2"/>
      <c r="K13" s="4">
        <f t="shared" si="8"/>
        <v>2.0833333333333333E-3</v>
      </c>
      <c r="L13" s="2">
        <v>5</v>
      </c>
      <c r="M13" s="2">
        <v>1</v>
      </c>
      <c r="N13" s="2">
        <f t="shared" si="9"/>
        <v>5</v>
      </c>
      <c r="O13" s="17">
        <f t="shared" si="10"/>
        <v>3.1666666666666665</v>
      </c>
    </row>
    <row r="14" spans="1:18" x14ac:dyDescent="0.35">
      <c r="A14" s="2">
        <v>34</v>
      </c>
      <c r="B14" s="3" t="s">
        <v>61</v>
      </c>
      <c r="C14" s="9">
        <f>D13</f>
        <v>0.51874999999999993</v>
      </c>
      <c r="D14" s="4">
        <f t="shared" si="11"/>
        <v>0.53611111111111109</v>
      </c>
      <c r="E14" s="2" t="s">
        <v>0</v>
      </c>
      <c r="F14" s="2" t="s">
        <v>29</v>
      </c>
      <c r="G14" s="2" t="s">
        <v>27</v>
      </c>
      <c r="H14" s="2"/>
      <c r="I14" s="10">
        <f t="shared" si="7"/>
        <v>25.333333333333332</v>
      </c>
      <c r="J14" s="2"/>
      <c r="K14" s="4">
        <f t="shared" si="8"/>
        <v>1.7361111111111112E-2</v>
      </c>
      <c r="L14" s="2">
        <v>5</v>
      </c>
      <c r="M14" s="2">
        <v>8</v>
      </c>
      <c r="N14" s="2">
        <f t="shared" si="9"/>
        <v>40</v>
      </c>
      <c r="O14" s="17">
        <f t="shared" si="10"/>
        <v>25.333333333333332</v>
      </c>
    </row>
    <row r="15" spans="1:18" x14ac:dyDescent="0.35">
      <c r="A15" s="5" t="s">
        <v>19</v>
      </c>
      <c r="B15" s="6"/>
      <c r="C15" s="7">
        <f>MAX(D6:D14)</f>
        <v>0.53611111111111109</v>
      </c>
      <c r="D15" s="8">
        <f t="shared" si="3"/>
        <v>0.54999999999999993</v>
      </c>
      <c r="E15" s="5"/>
      <c r="F15" s="5"/>
      <c r="G15" s="5"/>
      <c r="H15" s="5"/>
      <c r="I15" s="11">
        <v>20</v>
      </c>
      <c r="J15" s="5"/>
      <c r="K15" s="8">
        <f t="shared" si="8"/>
        <v>1.3888888888888888E-2</v>
      </c>
      <c r="L15" s="2"/>
      <c r="M15" s="2"/>
      <c r="N15" s="2"/>
      <c r="O15" s="17">
        <f t="shared" si="10"/>
        <v>0</v>
      </c>
    </row>
    <row r="16" spans="1:18" x14ac:dyDescent="0.35">
      <c r="A16" s="2">
        <v>35</v>
      </c>
      <c r="B16" s="3" t="s">
        <v>61</v>
      </c>
      <c r="C16" s="9">
        <f>D15</f>
        <v>0.54999999999999993</v>
      </c>
      <c r="D16" s="4">
        <f t="shared" si="3"/>
        <v>0.61111111111111105</v>
      </c>
      <c r="E16" s="2" t="s">
        <v>0</v>
      </c>
      <c r="F16" s="2" t="s">
        <v>22</v>
      </c>
      <c r="G16" s="2" t="s">
        <v>18</v>
      </c>
      <c r="H16" s="2"/>
      <c r="I16" s="10">
        <f t="shared" ref="I16:I17" si="12">O16</f>
        <v>88.666666666666657</v>
      </c>
      <c r="J16" s="2"/>
      <c r="K16" s="4">
        <f t="shared" si="8"/>
        <v>6.1111111111111109E-2</v>
      </c>
      <c r="L16" s="2">
        <v>10</v>
      </c>
      <c r="M16" s="2">
        <v>14</v>
      </c>
      <c r="N16" s="2">
        <f t="shared" si="9"/>
        <v>140</v>
      </c>
      <c r="O16" s="17">
        <f t="shared" si="10"/>
        <v>88.666666666666657</v>
      </c>
    </row>
    <row r="17" spans="1:15" x14ac:dyDescent="0.35">
      <c r="A17" s="2">
        <v>36</v>
      </c>
      <c r="B17" s="3" t="s">
        <v>61</v>
      </c>
      <c r="C17" s="9">
        <f>D15</f>
        <v>0.54999999999999993</v>
      </c>
      <c r="D17" s="4">
        <f t="shared" si="3"/>
        <v>0.59374999999999989</v>
      </c>
      <c r="E17" s="2" t="s">
        <v>1</v>
      </c>
      <c r="F17" s="2" t="s">
        <v>22</v>
      </c>
      <c r="G17" s="2" t="s">
        <v>14</v>
      </c>
      <c r="H17" s="2"/>
      <c r="I17" s="10">
        <f t="shared" si="12"/>
        <v>63.333333333333329</v>
      </c>
      <c r="J17" s="2"/>
      <c r="K17" s="4">
        <f t="shared" si="8"/>
        <v>4.3750000000000004E-2</v>
      </c>
      <c r="L17" s="2">
        <v>10</v>
      </c>
      <c r="M17" s="2">
        <v>10</v>
      </c>
      <c r="N17" s="2">
        <f t="shared" si="9"/>
        <v>100</v>
      </c>
      <c r="O17" s="17">
        <f t="shared" si="10"/>
        <v>63.333333333333329</v>
      </c>
    </row>
    <row r="18" spans="1:15" x14ac:dyDescent="0.35">
      <c r="A18" s="5" t="s">
        <v>59</v>
      </c>
      <c r="B18" s="6"/>
      <c r="C18" s="7">
        <f>MAX(D16:D17)</f>
        <v>0.61111111111111105</v>
      </c>
      <c r="D18" s="8">
        <f>$C18+$K18</f>
        <v>0.63194444444444442</v>
      </c>
      <c r="E18" s="5"/>
      <c r="F18" s="5"/>
      <c r="G18" s="5"/>
      <c r="H18" s="5"/>
      <c r="I18" s="11">
        <v>20</v>
      </c>
      <c r="J18" s="5"/>
      <c r="K18" s="8">
        <v>2.0833333333333332E-2</v>
      </c>
      <c r="L18" s="2"/>
      <c r="M18" s="2"/>
      <c r="N18" s="2"/>
      <c r="O18" s="17">
        <f t="shared" si="10"/>
        <v>0</v>
      </c>
    </row>
    <row r="19" spans="1:15" ht="24" customHeight="1" x14ac:dyDescent="0.35">
      <c r="A19" s="2">
        <v>37</v>
      </c>
      <c r="B19" s="3" t="s">
        <v>61</v>
      </c>
      <c r="C19" s="9">
        <f t="shared" si="4"/>
        <v>0.63194444444444442</v>
      </c>
      <c r="D19" s="4">
        <f t="shared" si="3"/>
        <v>0.63611111111111107</v>
      </c>
      <c r="E19" s="2" t="s">
        <v>1</v>
      </c>
      <c r="F19" s="2" t="s">
        <v>28</v>
      </c>
      <c r="G19" s="2" t="s">
        <v>18</v>
      </c>
      <c r="H19" s="2">
        <v>0</v>
      </c>
      <c r="I19" s="10">
        <f>O19</f>
        <v>6.333333333333333</v>
      </c>
      <c r="J19" s="2">
        <v>0</v>
      </c>
      <c r="K19" s="4">
        <f>TIME(H19,I19,J19)</f>
        <v>4.1666666666666666E-3</v>
      </c>
      <c r="L19" s="2">
        <v>5</v>
      </c>
      <c r="M19" s="2">
        <v>2</v>
      </c>
      <c r="N19" s="2">
        <f>L19*M19</f>
        <v>10</v>
      </c>
      <c r="O19" s="17">
        <f t="shared" si="10"/>
        <v>6.333333333333333</v>
      </c>
    </row>
    <row r="20" spans="1:15" x14ac:dyDescent="0.35">
      <c r="A20" s="2">
        <v>49</v>
      </c>
      <c r="B20" s="3" t="s">
        <v>61</v>
      </c>
      <c r="C20" s="9">
        <f>D19</f>
        <v>0.63611111111111107</v>
      </c>
      <c r="D20" s="4">
        <f t="shared" si="3"/>
        <v>0.6465277777777777</v>
      </c>
      <c r="E20" s="2" t="s">
        <v>1</v>
      </c>
      <c r="F20" s="2" t="s">
        <v>29</v>
      </c>
      <c r="G20" s="2" t="s">
        <v>18</v>
      </c>
      <c r="H20" s="2"/>
      <c r="I20" s="10">
        <f t="shared" ref="I20:I21" si="13">O20</f>
        <v>15.833333333333332</v>
      </c>
      <c r="J20" s="2"/>
      <c r="K20" s="4">
        <f t="shared" si="8"/>
        <v>1.0416666666666666E-2</v>
      </c>
      <c r="L20" s="2">
        <v>5</v>
      </c>
      <c r="M20" s="2">
        <v>5</v>
      </c>
      <c r="N20" s="2">
        <f t="shared" si="9"/>
        <v>25</v>
      </c>
      <c r="O20" s="17">
        <f t="shared" si="10"/>
        <v>15.833333333333332</v>
      </c>
    </row>
    <row r="21" spans="1:15" x14ac:dyDescent="0.35">
      <c r="A21" s="2">
        <v>50</v>
      </c>
      <c r="B21" s="3" t="s">
        <v>61</v>
      </c>
      <c r="C21" s="9">
        <f>D18</f>
        <v>0.63194444444444442</v>
      </c>
      <c r="D21" s="4">
        <f t="shared" si="3"/>
        <v>0.63541666666666663</v>
      </c>
      <c r="E21" s="2" t="s">
        <v>1</v>
      </c>
      <c r="F21" s="2" t="s">
        <v>25</v>
      </c>
      <c r="G21" s="2" t="s">
        <v>14</v>
      </c>
      <c r="H21" s="2"/>
      <c r="I21" s="10">
        <f t="shared" si="13"/>
        <v>5.0666666666666664</v>
      </c>
      <c r="J21" s="2"/>
      <c r="K21" s="4">
        <f t="shared" si="8"/>
        <v>3.472222222222222E-3</v>
      </c>
      <c r="L21" s="2">
        <v>8</v>
      </c>
      <c r="M21" s="2">
        <v>1</v>
      </c>
      <c r="N21" s="2">
        <f t="shared" si="9"/>
        <v>8</v>
      </c>
      <c r="O21" s="17">
        <f t="shared" si="10"/>
        <v>5.0666666666666664</v>
      </c>
    </row>
    <row r="22" spans="1:15" x14ac:dyDescent="0.35">
      <c r="A22" s="2">
        <v>51</v>
      </c>
      <c r="B22" s="3" t="s">
        <v>61</v>
      </c>
      <c r="C22" s="9">
        <f t="shared" ref="C22" si="14">D21</f>
        <v>0.63541666666666663</v>
      </c>
      <c r="D22" s="4">
        <f t="shared" si="3"/>
        <v>0.64930555555555547</v>
      </c>
      <c r="E22" s="2" t="s">
        <v>1</v>
      </c>
      <c r="F22" s="2" t="s">
        <v>26</v>
      </c>
      <c r="G22" s="2" t="s">
        <v>14</v>
      </c>
      <c r="H22" s="2">
        <v>0</v>
      </c>
      <c r="I22" s="10">
        <f>O22</f>
        <v>20.266666666666666</v>
      </c>
      <c r="J22" s="2">
        <v>0</v>
      </c>
      <c r="K22" s="4">
        <f>TIME(H22,I22,J22)</f>
        <v>1.3888888888888888E-2</v>
      </c>
      <c r="L22" s="2">
        <v>8</v>
      </c>
      <c r="M22" s="2">
        <v>4</v>
      </c>
      <c r="N22" s="2">
        <f t="shared" ref="N22" si="15">M22*L22</f>
        <v>32</v>
      </c>
      <c r="O22" s="17">
        <f t="shared" ref="O22" si="16">N22*($P$2/60)</f>
        <v>20.266666666666666</v>
      </c>
    </row>
    <row r="23" spans="1:15" x14ac:dyDescent="0.35">
      <c r="A23" s="5" t="s">
        <v>19</v>
      </c>
      <c r="B23" s="6"/>
      <c r="C23" s="7">
        <f>MAX(D19:D22)</f>
        <v>0.64930555555555547</v>
      </c>
      <c r="D23" s="8">
        <f t="shared" si="3"/>
        <v>0.66319444444444431</v>
      </c>
      <c r="E23" s="5"/>
      <c r="F23" s="5"/>
      <c r="G23" s="5"/>
      <c r="H23" s="5"/>
      <c r="I23" s="11">
        <v>20</v>
      </c>
      <c r="J23" s="5"/>
      <c r="K23" s="8">
        <f t="shared" si="8"/>
        <v>1.3888888888888888E-2</v>
      </c>
      <c r="L23" s="2"/>
      <c r="M23" s="2"/>
      <c r="N23" s="2">
        <f t="shared" si="9"/>
        <v>0</v>
      </c>
      <c r="O23" s="17">
        <f t="shared" si="10"/>
        <v>0</v>
      </c>
    </row>
    <row r="24" spans="1:15" x14ac:dyDescent="0.35">
      <c r="A24" s="2">
        <v>51</v>
      </c>
      <c r="B24" s="3" t="s">
        <v>61</v>
      </c>
      <c r="C24" s="9">
        <f t="shared" si="4"/>
        <v>0.66319444444444431</v>
      </c>
      <c r="D24" s="4">
        <f t="shared" si="3"/>
        <v>0.67152777777777761</v>
      </c>
      <c r="E24" s="2" t="s">
        <v>0</v>
      </c>
      <c r="F24" s="2" t="s">
        <v>39</v>
      </c>
      <c r="G24" s="2" t="s">
        <v>18</v>
      </c>
      <c r="H24" s="2">
        <v>0</v>
      </c>
      <c r="I24" s="10">
        <f>O24</f>
        <v>12.666666666666666</v>
      </c>
      <c r="J24" s="2">
        <v>0</v>
      </c>
      <c r="K24" s="4">
        <f>TIME(H24,I24,J24)</f>
        <v>8.3333333333333332E-3</v>
      </c>
      <c r="L24" s="2">
        <v>5</v>
      </c>
      <c r="M24" s="2">
        <v>4</v>
      </c>
      <c r="N24" s="2">
        <f t="shared" si="9"/>
        <v>20</v>
      </c>
      <c r="O24" s="17">
        <f t="shared" si="10"/>
        <v>12.666666666666666</v>
      </c>
    </row>
    <row r="25" spans="1:15" x14ac:dyDescent="0.35">
      <c r="A25" s="2">
        <v>52</v>
      </c>
      <c r="B25" s="3" t="s">
        <v>61</v>
      </c>
      <c r="C25" s="9">
        <f>D23</f>
        <v>0.66319444444444431</v>
      </c>
      <c r="D25" s="4">
        <f t="shared" si="3"/>
        <v>0.68680555555555545</v>
      </c>
      <c r="E25" s="2" t="s">
        <v>1</v>
      </c>
      <c r="F25" s="2" t="s">
        <v>39</v>
      </c>
      <c r="G25" s="2" t="s">
        <v>14</v>
      </c>
      <c r="H25" s="2">
        <v>0</v>
      </c>
      <c r="I25" s="10">
        <f>O25</f>
        <v>34.199999999999996</v>
      </c>
      <c r="J25" s="2">
        <v>0</v>
      </c>
      <c r="K25" s="4">
        <f t="shared" ref="K25:K26" si="17">TIME(H25,I25,J25)</f>
        <v>2.361111111111111E-2</v>
      </c>
      <c r="L25" s="2">
        <v>6</v>
      </c>
      <c r="M25" s="2">
        <v>9</v>
      </c>
      <c r="N25" s="2">
        <f t="shared" si="9"/>
        <v>54</v>
      </c>
      <c r="O25" s="17">
        <f t="shared" si="10"/>
        <v>34.199999999999996</v>
      </c>
    </row>
    <row r="26" spans="1:15" x14ac:dyDescent="0.35">
      <c r="A26" s="5" t="s">
        <v>30</v>
      </c>
      <c r="B26" s="6"/>
      <c r="C26" s="7">
        <f>MAX(D24:D25)</f>
        <v>0.68680555555555545</v>
      </c>
      <c r="D26" s="8">
        <f t="shared" si="3"/>
        <v>0.69374999999999987</v>
      </c>
      <c r="E26" s="5"/>
      <c r="F26" s="5"/>
      <c r="G26" s="5"/>
      <c r="H26" s="5"/>
      <c r="I26" s="11">
        <v>20</v>
      </c>
      <c r="J26" s="5"/>
      <c r="K26" s="8">
        <v>6.9444444444444441E-3</v>
      </c>
      <c r="L26" s="2"/>
      <c r="M26" s="2"/>
      <c r="N26" s="2">
        <f t="shared" si="9"/>
        <v>0</v>
      </c>
      <c r="O26" s="17">
        <f t="shared" si="10"/>
        <v>0</v>
      </c>
    </row>
  </sheetData>
  <autoFilter ref="D1:D19"/>
  <printOptions horizontalCentered="1"/>
  <pageMargins left="0.23622047244094491" right="0.23622047244094491" top="0.74803149606299213" bottom="0.74803149606299213" header="0.31496062992125984" footer="0.31496062992125984"/>
  <pageSetup scale="78" orientation="landscape"/>
  <headerFooter>
    <oddHeader xml:space="preserve">&amp;C&amp;14HORAIRE DÉTAILLÉ - DIMANCHE 12 JUIN 2022&amp;R
</oddHeader>
    <oddFooter>&amp;L&amp;"-,Italique"EN DATE DU:  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8"/>
  <sheetViews>
    <sheetView workbookViewId="0">
      <pane xSplit="8" ySplit="2" topLeftCell="I33" activePane="bottomRight" state="frozen"/>
      <selection pane="topRight" activeCell="J1" sqref="J1"/>
      <selection pane="bottomLeft" activeCell="A2" sqref="A2"/>
      <selection pane="bottomRight" sqref="A1:U68"/>
    </sheetView>
  </sheetViews>
  <sheetFormatPr defaultColWidth="8.81640625" defaultRowHeight="14.5" x14ac:dyDescent="0.35"/>
  <cols>
    <col min="1" max="1" width="13.1796875" customWidth="1"/>
    <col min="2" max="2" width="12" customWidth="1"/>
    <col min="3" max="4" width="14.1796875" customWidth="1"/>
    <col min="5" max="5" width="4.81640625" customWidth="1"/>
    <col min="7" max="7" width="11.7265625" bestFit="1" customWidth="1"/>
    <col min="12" max="12" width="11.7265625" bestFit="1" customWidth="1"/>
    <col min="17" max="17" width="11.7265625" bestFit="1" customWidth="1"/>
  </cols>
  <sheetData>
    <row r="2" spans="1:20" x14ac:dyDescent="0.35">
      <c r="A2" s="2" t="s">
        <v>62</v>
      </c>
      <c r="B2" s="2" t="s">
        <v>18</v>
      </c>
      <c r="C2" s="2" t="s">
        <v>14</v>
      </c>
      <c r="D2" s="2" t="s">
        <v>32</v>
      </c>
      <c r="G2" s="2" t="s">
        <v>64</v>
      </c>
      <c r="H2" s="2" t="s">
        <v>18</v>
      </c>
      <c r="I2" s="2" t="s">
        <v>14</v>
      </c>
      <c r="J2" s="2" t="s">
        <v>32</v>
      </c>
      <c r="L2" s="2" t="s">
        <v>53</v>
      </c>
      <c r="M2" s="2" t="s">
        <v>18</v>
      </c>
      <c r="N2" s="2" t="s">
        <v>14</v>
      </c>
      <c r="O2" s="2" t="s">
        <v>32</v>
      </c>
    </row>
    <row r="3" spans="1:20" x14ac:dyDescent="0.35">
      <c r="A3" s="2" t="s">
        <v>40</v>
      </c>
      <c r="B3" s="2">
        <f>I63</f>
        <v>0</v>
      </c>
      <c r="C3" s="2">
        <f>I64</f>
        <v>0</v>
      </c>
      <c r="D3" s="2">
        <f>I65</f>
        <v>0</v>
      </c>
      <c r="G3" s="2" t="s">
        <v>40</v>
      </c>
      <c r="H3" s="2">
        <v>1</v>
      </c>
      <c r="I3" s="2">
        <v>1</v>
      </c>
      <c r="J3" s="2">
        <v>1</v>
      </c>
      <c r="L3" s="2" t="s">
        <v>40</v>
      </c>
      <c r="M3" s="2"/>
      <c r="N3" s="2"/>
      <c r="O3" s="2"/>
      <c r="Q3" s="2" t="s">
        <v>66</v>
      </c>
      <c r="R3" s="2" t="s">
        <v>18</v>
      </c>
      <c r="S3" s="2" t="s">
        <v>14</v>
      </c>
      <c r="T3" s="2" t="s">
        <v>32</v>
      </c>
    </row>
    <row r="4" spans="1:20" x14ac:dyDescent="0.35">
      <c r="A4" s="2" t="s">
        <v>41</v>
      </c>
      <c r="B4" s="2">
        <v>1</v>
      </c>
      <c r="C4" s="2">
        <v>1</v>
      </c>
      <c r="D4" s="2">
        <v>1</v>
      </c>
      <c r="G4" s="2" t="s">
        <v>41</v>
      </c>
      <c r="H4" s="2">
        <v>1</v>
      </c>
      <c r="I4" s="2">
        <v>1</v>
      </c>
      <c r="J4" s="2">
        <v>1</v>
      </c>
      <c r="L4" s="2" t="s">
        <v>41</v>
      </c>
      <c r="M4" s="2">
        <v>1</v>
      </c>
      <c r="N4" s="2">
        <v>1</v>
      </c>
      <c r="O4" s="2">
        <v>1</v>
      </c>
      <c r="Q4" s="2" t="s">
        <v>40</v>
      </c>
      <c r="R4" s="2">
        <f>SUM(B3,B19,B35,H3,H19,H35,M3,M19,)</f>
        <v>1</v>
      </c>
      <c r="S4" s="2">
        <f>SUM(C3,C19,C35,I3,I19,I35,N3,N19,)</f>
        <v>1</v>
      </c>
      <c r="T4" s="2">
        <f>SUM(D3,D19,D35,J3,J19,J35,O3,O19,)</f>
        <v>1</v>
      </c>
    </row>
    <row r="5" spans="1:20" x14ac:dyDescent="0.35">
      <c r="A5" s="2" t="s">
        <v>43</v>
      </c>
      <c r="B5" s="2">
        <v>1</v>
      </c>
      <c r="C5" s="2">
        <v>1</v>
      </c>
      <c r="D5" s="2">
        <v>1</v>
      </c>
      <c r="G5" s="2" t="s">
        <v>43</v>
      </c>
      <c r="H5" s="2">
        <f>Z67</f>
        <v>0</v>
      </c>
      <c r="I5" s="2">
        <f>Z68</f>
        <v>0</v>
      </c>
      <c r="J5" s="2">
        <f>Z69</f>
        <v>0</v>
      </c>
      <c r="L5" s="2" t="s">
        <v>43</v>
      </c>
      <c r="M5" s="2">
        <v>1</v>
      </c>
      <c r="N5" s="2">
        <v>1</v>
      </c>
      <c r="O5" s="2">
        <v>1</v>
      </c>
      <c r="Q5" s="2" t="s">
        <v>41</v>
      </c>
      <c r="R5" s="2">
        <f>SUM(B4,B20,B36,H4,H20,H36,M4,M20,)</f>
        <v>8</v>
      </c>
      <c r="S5" s="2">
        <f>SUM(C4,C20,C36,I4,I20,I36,N4,N20,)</f>
        <v>7</v>
      </c>
      <c r="T5" s="2">
        <f>SUM(D4,D20,D36,J4,J20,J36,O4,O20,)</f>
        <v>8</v>
      </c>
    </row>
    <row r="6" spans="1:20" x14ac:dyDescent="0.35">
      <c r="A6" s="2" t="s">
        <v>42</v>
      </c>
      <c r="B6" s="2">
        <f>J66</f>
        <v>0</v>
      </c>
      <c r="C6" s="2">
        <f>J67</f>
        <v>0</v>
      </c>
      <c r="D6" s="2">
        <f>J68</f>
        <v>0</v>
      </c>
      <c r="G6" s="2" t="s">
        <v>42</v>
      </c>
      <c r="H6" s="2">
        <v>1</v>
      </c>
      <c r="I6" s="2">
        <v>1</v>
      </c>
      <c r="J6" s="2">
        <v>1</v>
      </c>
      <c r="L6" s="2" t="s">
        <v>42</v>
      </c>
      <c r="M6" s="2"/>
      <c r="N6" s="2"/>
      <c r="O6" s="2"/>
      <c r="Q6" s="2" t="s">
        <v>43</v>
      </c>
      <c r="R6" s="2">
        <f>SUM(B5,B21,B37,H5,H21,H37,M5,M21,)</f>
        <v>2</v>
      </c>
      <c r="S6" s="2">
        <f>SUM(C5,C21,C37,I5,I21,I37,N5,N21,)</f>
        <v>2</v>
      </c>
      <c r="T6" s="2">
        <f>SUM(D5,D21,D37,J5,J21,J37,O5,O21,)</f>
        <v>2</v>
      </c>
    </row>
    <row r="7" spans="1:20" x14ac:dyDescent="0.35">
      <c r="A7" s="2" t="s">
        <v>44</v>
      </c>
      <c r="B7" s="2">
        <v>1</v>
      </c>
      <c r="C7" s="2">
        <f>K64</f>
        <v>0</v>
      </c>
      <c r="D7" s="2">
        <v>1</v>
      </c>
      <c r="G7" s="2" t="s">
        <v>44</v>
      </c>
      <c r="H7" s="2">
        <f>AB64</f>
        <v>0</v>
      </c>
      <c r="I7" s="2">
        <f>AB65</f>
        <v>0</v>
      </c>
      <c r="J7" s="2">
        <f>AB66</f>
        <v>0</v>
      </c>
      <c r="L7" s="2" t="s">
        <v>44</v>
      </c>
      <c r="M7" s="2">
        <v>1</v>
      </c>
      <c r="N7" s="2">
        <v>1</v>
      </c>
      <c r="O7" s="2">
        <v>1</v>
      </c>
      <c r="Q7" s="2" t="s">
        <v>42</v>
      </c>
      <c r="R7" s="2">
        <f>SUM(B6,B22,B38,,H6,H22,H38,M6,M22,)</f>
        <v>5</v>
      </c>
      <c r="S7" s="2">
        <f>SUM(C6,C22,C38,I6,I22,I38,N6,N22,)</f>
        <v>5</v>
      </c>
      <c r="T7" s="2">
        <f>SUM(D6,D22,D38,J6,J22,J38,O6,O22,)</f>
        <v>3</v>
      </c>
    </row>
    <row r="8" spans="1:20" x14ac:dyDescent="0.35">
      <c r="A8" s="2" t="s">
        <v>45</v>
      </c>
      <c r="B8" s="2">
        <f>L63</f>
        <v>0</v>
      </c>
      <c r="C8" s="2">
        <f>L64</f>
        <v>0</v>
      </c>
      <c r="D8" s="2">
        <f>L65</f>
        <v>0</v>
      </c>
      <c r="G8" s="2" t="s">
        <v>45</v>
      </c>
      <c r="H8" s="2">
        <f>AC64</f>
        <v>0</v>
      </c>
      <c r="I8" s="2">
        <f>AC65</f>
        <v>0</v>
      </c>
      <c r="J8" s="2">
        <f>AC66</f>
        <v>0</v>
      </c>
      <c r="L8" s="2" t="s">
        <v>45</v>
      </c>
      <c r="M8" s="2">
        <v>1</v>
      </c>
      <c r="N8" s="2">
        <v>1</v>
      </c>
      <c r="O8" s="2">
        <v>1</v>
      </c>
      <c r="Q8" s="2" t="s">
        <v>44</v>
      </c>
      <c r="R8" s="2">
        <f>SUM(B7,B23,B39,H7,H23,H39,M7,M23,)</f>
        <v>4</v>
      </c>
      <c r="S8" s="2">
        <f>SUM(C7,C23,C39,I7,I23,I39,N7,N25,)</f>
        <v>1</v>
      </c>
      <c r="T8" s="2">
        <f>SUM(D7,D23,D39,J7,J23,J39,O7,O23,)</f>
        <v>4</v>
      </c>
    </row>
    <row r="9" spans="1:20" x14ac:dyDescent="0.35">
      <c r="A9" s="2" t="s">
        <v>46</v>
      </c>
      <c r="B9" s="2">
        <f>K66</f>
        <v>0</v>
      </c>
      <c r="C9" s="2">
        <f>K67</f>
        <v>0</v>
      </c>
      <c r="D9" s="2">
        <f>K68</f>
        <v>0</v>
      </c>
      <c r="G9" s="2" t="s">
        <v>46</v>
      </c>
      <c r="H9" s="2">
        <v>1</v>
      </c>
      <c r="I9" s="2">
        <v>1</v>
      </c>
      <c r="J9" s="2">
        <v>1</v>
      </c>
      <c r="L9" s="2" t="s">
        <v>46</v>
      </c>
      <c r="M9" s="2"/>
      <c r="N9" s="2"/>
      <c r="O9" s="2"/>
      <c r="Q9" s="2" t="s">
        <v>45</v>
      </c>
      <c r="R9" s="2">
        <f>SUM(B8,B24,B40,H8,H24,H40,M8,M24,)</f>
        <v>4</v>
      </c>
      <c r="S9" s="2">
        <f>SUM(C8,C24,C40,I10,I24,I40,N8,N24,)</f>
        <v>4</v>
      </c>
      <c r="T9" s="2">
        <f>SUM(D8,D24,D40,J8,J24,J40,O8,O24,)</f>
        <v>4</v>
      </c>
    </row>
    <row r="10" spans="1:20" x14ac:dyDescent="0.35">
      <c r="A10" s="2" t="s">
        <v>47</v>
      </c>
      <c r="B10" s="2">
        <v>1</v>
      </c>
      <c r="C10" s="2">
        <v>1</v>
      </c>
      <c r="D10" s="2">
        <v>1</v>
      </c>
      <c r="G10" s="2" t="s">
        <v>47</v>
      </c>
      <c r="H10" s="2">
        <v>0</v>
      </c>
      <c r="I10" s="2">
        <v>0</v>
      </c>
      <c r="J10" s="2">
        <v>0</v>
      </c>
      <c r="L10" s="2" t="s">
        <v>47</v>
      </c>
      <c r="M10" s="2">
        <v>1</v>
      </c>
      <c r="N10" s="2">
        <v>1</v>
      </c>
      <c r="O10" s="2">
        <v>1</v>
      </c>
      <c r="Q10" s="2" t="s">
        <v>46</v>
      </c>
      <c r="R10" s="2">
        <f>SUM(B9,B25,B41,H9,H25,H41,M9,M25,)</f>
        <v>1</v>
      </c>
      <c r="S10" s="2">
        <f>SUM(C9,C25,C41,I9,I25,I41,N9,N25,)</f>
        <v>1</v>
      </c>
      <c r="T10" s="2">
        <f>SUM(D9,D25,D41,J9,J25,J41,O9,O25,)</f>
        <v>1</v>
      </c>
    </row>
    <row r="11" spans="1:20" x14ac:dyDescent="0.35">
      <c r="A11" s="2" t="s">
        <v>33</v>
      </c>
      <c r="B11" s="2">
        <v>5</v>
      </c>
      <c r="C11" s="2">
        <v>5</v>
      </c>
      <c r="D11" s="2">
        <v>5</v>
      </c>
      <c r="G11" s="2" t="s">
        <v>33</v>
      </c>
      <c r="H11" s="2">
        <v>1</v>
      </c>
      <c r="I11" s="2">
        <v>1</v>
      </c>
      <c r="J11" s="2">
        <v>0</v>
      </c>
      <c r="L11" s="2" t="s">
        <v>33</v>
      </c>
      <c r="M11" s="2"/>
      <c r="N11" s="2"/>
      <c r="O11" s="2"/>
      <c r="Q11" s="2" t="s">
        <v>47</v>
      </c>
      <c r="R11" s="2">
        <f>SUM(B10,B26,B42,H10,H26,H42,M10,M26,)</f>
        <v>5</v>
      </c>
      <c r="S11" s="2">
        <f>SUM(C10,C26,C42,I10,I26,I42,N10,N26,)</f>
        <v>4</v>
      </c>
      <c r="T11" s="2">
        <f>SUM(D10,D26,D42,J10,J26,J42,O10,O26,)</f>
        <v>5</v>
      </c>
    </row>
    <row r="12" spans="1:20" x14ac:dyDescent="0.35">
      <c r="A12" s="2" t="s">
        <v>34</v>
      </c>
      <c r="B12" s="2">
        <f>M66</f>
        <v>0</v>
      </c>
      <c r="C12" s="2">
        <f>M67</f>
        <v>0</v>
      </c>
      <c r="D12" s="2">
        <f>M68</f>
        <v>0</v>
      </c>
      <c r="G12" s="2" t="s">
        <v>34</v>
      </c>
      <c r="H12" s="2">
        <v>1</v>
      </c>
      <c r="I12" s="2">
        <v>1</v>
      </c>
      <c r="J12" s="2">
        <v>0</v>
      </c>
      <c r="L12" s="2" t="s">
        <v>34</v>
      </c>
      <c r="M12" s="2">
        <v>1</v>
      </c>
      <c r="N12" s="2">
        <v>1</v>
      </c>
      <c r="O12" s="2">
        <v>1</v>
      </c>
      <c r="Q12" s="2" t="s">
        <v>33</v>
      </c>
      <c r="R12" s="2">
        <f>SUM(B11,B27,B43,H11,H27,H43,M11,M27,)</f>
        <v>13</v>
      </c>
      <c r="S12" s="2">
        <f>SUM(C11,C27,C43,I11,I27,I43,N11,N27,)</f>
        <v>13</v>
      </c>
      <c r="T12" s="2">
        <f>SUM(D11,D27,D43,J11,J27,J43,O11,O27,)</f>
        <v>12</v>
      </c>
    </row>
    <row r="13" spans="1:20" x14ac:dyDescent="0.35">
      <c r="A13" s="2" t="s">
        <v>35</v>
      </c>
      <c r="B13" s="2">
        <v>3</v>
      </c>
      <c r="C13" s="2">
        <v>3</v>
      </c>
      <c r="D13" s="2">
        <v>1</v>
      </c>
      <c r="G13" s="2" t="s">
        <v>35</v>
      </c>
      <c r="H13" s="2">
        <v>0</v>
      </c>
      <c r="I13" s="2">
        <v>0</v>
      </c>
      <c r="J13" s="2">
        <v>0</v>
      </c>
      <c r="L13" s="2" t="s">
        <v>35</v>
      </c>
      <c r="M13" s="2">
        <v>1</v>
      </c>
      <c r="N13" s="2">
        <v>1</v>
      </c>
      <c r="O13" s="2"/>
      <c r="Q13" s="2" t="s">
        <v>34</v>
      </c>
      <c r="R13" s="2">
        <f>SUM(B12,B28,B44,H12,H28,H44,M12,M28,)</f>
        <v>12</v>
      </c>
      <c r="S13" s="2">
        <f>SUM(C12,C28,C44,I12,I28,I44,N12,N28,)</f>
        <v>12</v>
      </c>
      <c r="T13" s="2">
        <f>SUM(D12,D28,D44,J12,J28,J44,O12,O28,)</f>
        <v>10</v>
      </c>
    </row>
    <row r="14" spans="1:20" x14ac:dyDescent="0.35">
      <c r="A14" s="2" t="s">
        <v>36</v>
      </c>
      <c r="B14" s="2">
        <f>N66</f>
        <v>0</v>
      </c>
      <c r="C14" s="2">
        <f>N67</f>
        <v>0</v>
      </c>
      <c r="D14" s="2">
        <f>N68</f>
        <v>0</v>
      </c>
      <c r="G14" s="2" t="s">
        <v>36</v>
      </c>
      <c r="H14" s="2">
        <v>2</v>
      </c>
      <c r="I14" s="2">
        <v>2</v>
      </c>
      <c r="J14" s="2">
        <v>1</v>
      </c>
      <c r="L14" s="2" t="s">
        <v>36</v>
      </c>
      <c r="M14" s="2"/>
      <c r="N14" s="2"/>
      <c r="O14" s="2"/>
      <c r="Q14" s="2" t="s">
        <v>35</v>
      </c>
      <c r="R14" s="2">
        <f>SUM(B13,B29,B45,H13,H29,H45,M13,M29,)</f>
        <v>14</v>
      </c>
      <c r="S14" s="2">
        <f>SUM(C13,C29,C45,I13,I29,I45,N13,N29,)</f>
        <v>13</v>
      </c>
      <c r="T14" s="2">
        <f>SUM(D13,D29,D45,J13,J29,J45,O13,O29,)</f>
        <v>9</v>
      </c>
    </row>
    <row r="15" spans="1:20" x14ac:dyDescent="0.35">
      <c r="A15" s="2" t="s">
        <v>37</v>
      </c>
      <c r="B15" s="2">
        <v>3</v>
      </c>
      <c r="C15" s="2">
        <v>3</v>
      </c>
      <c r="D15" s="2">
        <v>1</v>
      </c>
      <c r="G15" s="2" t="s">
        <v>37</v>
      </c>
      <c r="H15" s="2">
        <v>0</v>
      </c>
      <c r="I15" s="2">
        <v>0</v>
      </c>
      <c r="J15" s="2">
        <v>0</v>
      </c>
      <c r="L15" s="2" t="s">
        <v>37</v>
      </c>
      <c r="M15" s="2">
        <v>1</v>
      </c>
      <c r="N15" s="2">
        <v>1</v>
      </c>
      <c r="O15" s="2"/>
      <c r="Q15" s="2" t="s">
        <v>36</v>
      </c>
      <c r="R15" s="2">
        <f>SUM(B14,B30,B46,H14,H30,H46,M14,M30,)</f>
        <v>10</v>
      </c>
      <c r="S15" s="2">
        <f>SUM(C14,C30,C46,I14,I30,I46,N14,N30,)</f>
        <v>10</v>
      </c>
      <c r="T15" s="2">
        <f>SUM(D14,D30,D46,J14,J30,J46,O14,O30,)</f>
        <v>7</v>
      </c>
    </row>
    <row r="16" spans="1:20" x14ac:dyDescent="0.35">
      <c r="A16" s="2" t="s">
        <v>38</v>
      </c>
      <c r="B16" s="2">
        <f>O66</f>
        <v>0</v>
      </c>
      <c r="C16" s="2">
        <f>O67</f>
        <v>0</v>
      </c>
      <c r="D16" s="2">
        <f>O68</f>
        <v>0</v>
      </c>
      <c r="G16" s="2" t="s">
        <v>38</v>
      </c>
      <c r="H16" s="2">
        <v>1</v>
      </c>
      <c r="I16" s="2">
        <v>1</v>
      </c>
      <c r="J16" s="2"/>
      <c r="L16" s="2" t="s">
        <v>38</v>
      </c>
      <c r="M16" s="2">
        <v>1</v>
      </c>
      <c r="N16" s="2">
        <v>1</v>
      </c>
      <c r="O16" s="2"/>
      <c r="Q16" s="2" t="s">
        <v>37</v>
      </c>
      <c r="R16" s="2">
        <f>SUM(B15,B31,B47,H15,H31,H47,M15,M31,)</f>
        <v>4</v>
      </c>
      <c r="S16" s="2">
        <f>SUM(C15,C31,C47,I15,I31,I47,N15,N31,)</f>
        <v>6</v>
      </c>
      <c r="T16" s="2">
        <f>SUM(D15,D31,D47,J15,J31,J47,O15,O31,)</f>
        <v>1</v>
      </c>
    </row>
    <row r="17" spans="1:20" x14ac:dyDescent="0.35">
      <c r="Q17" s="2" t="s">
        <v>38</v>
      </c>
      <c r="R17" s="2">
        <f>SUM(B16,B32,B48,H16,H32,H48,M16,M32,)</f>
        <v>4</v>
      </c>
      <c r="S17" s="2">
        <f>SUM(C16,C32,C48,I16,I32,I48,N16,N32,)</f>
        <v>9</v>
      </c>
      <c r="T17" s="2">
        <f>SUM(D16,D32,D48,J16,J32,J48,O16,O32,)</f>
        <v>2</v>
      </c>
    </row>
    <row r="18" spans="1:20" x14ac:dyDescent="0.35">
      <c r="A18" s="2" t="s">
        <v>63</v>
      </c>
      <c r="B18" s="2" t="s">
        <v>18</v>
      </c>
      <c r="C18" s="2" t="s">
        <v>14</v>
      </c>
      <c r="D18" s="2" t="s">
        <v>32</v>
      </c>
      <c r="G18" s="2" t="s">
        <v>50</v>
      </c>
      <c r="H18" s="2" t="s">
        <v>18</v>
      </c>
      <c r="I18" s="2" t="s">
        <v>14</v>
      </c>
      <c r="J18" s="2" t="s">
        <v>32</v>
      </c>
      <c r="L18" s="2" t="s">
        <v>65</v>
      </c>
      <c r="M18" s="2" t="s">
        <v>18</v>
      </c>
      <c r="N18" s="2" t="s">
        <v>14</v>
      </c>
      <c r="O18" s="2" t="s">
        <v>32</v>
      </c>
    </row>
    <row r="19" spans="1:20" x14ac:dyDescent="0.35">
      <c r="A19" s="2" t="s">
        <v>40</v>
      </c>
      <c r="B19" s="2">
        <f>I79</f>
        <v>0</v>
      </c>
      <c r="C19" s="2">
        <f>I80</f>
        <v>0</v>
      </c>
      <c r="D19" s="2">
        <f>I81</f>
        <v>0</v>
      </c>
      <c r="G19" s="2" t="s">
        <v>40</v>
      </c>
      <c r="H19" s="2">
        <v>0</v>
      </c>
      <c r="I19" s="2">
        <v>0</v>
      </c>
      <c r="J19" s="2">
        <v>0</v>
      </c>
      <c r="L19" s="2" t="s">
        <v>40</v>
      </c>
      <c r="M19" s="2"/>
      <c r="N19" s="2"/>
      <c r="O19" s="2"/>
    </row>
    <row r="20" spans="1:20" x14ac:dyDescent="0.35">
      <c r="A20" s="2" t="s">
        <v>41</v>
      </c>
      <c r="B20" s="2">
        <f>J79</f>
        <v>0</v>
      </c>
      <c r="C20" s="2">
        <f>J80</f>
        <v>0</v>
      </c>
      <c r="D20" s="2">
        <f>J81</f>
        <v>0</v>
      </c>
      <c r="G20" s="2" t="s">
        <v>41</v>
      </c>
      <c r="H20" s="2">
        <v>1</v>
      </c>
      <c r="I20" s="2">
        <v>1</v>
      </c>
      <c r="J20" s="2">
        <v>1</v>
      </c>
      <c r="L20" s="2" t="s">
        <v>41</v>
      </c>
      <c r="M20" s="2">
        <v>1</v>
      </c>
      <c r="N20" s="2">
        <v>1</v>
      </c>
      <c r="O20" s="2">
        <v>1</v>
      </c>
    </row>
    <row r="21" spans="1:20" x14ac:dyDescent="0.35">
      <c r="A21" s="2" t="s">
        <v>43</v>
      </c>
      <c r="B21" s="2">
        <f>I82</f>
        <v>0</v>
      </c>
      <c r="C21" s="2">
        <f>I83</f>
        <v>0</v>
      </c>
      <c r="D21" s="2">
        <f>I84</f>
        <v>0</v>
      </c>
      <c r="G21" s="2" t="s">
        <v>43</v>
      </c>
      <c r="H21" s="2">
        <v>0</v>
      </c>
      <c r="I21" s="2">
        <v>0</v>
      </c>
      <c r="J21" s="2">
        <v>0</v>
      </c>
      <c r="L21" s="2" t="s">
        <v>43</v>
      </c>
      <c r="M21" s="2"/>
      <c r="N21" s="2"/>
      <c r="O21" s="2"/>
    </row>
    <row r="22" spans="1:20" x14ac:dyDescent="0.35">
      <c r="A22" s="2" t="s">
        <v>42</v>
      </c>
      <c r="B22" s="2">
        <v>1</v>
      </c>
      <c r="C22" s="2">
        <v>1</v>
      </c>
      <c r="D22" s="2">
        <f>J84</f>
        <v>0</v>
      </c>
      <c r="G22" s="2" t="s">
        <v>42</v>
      </c>
      <c r="H22" s="2">
        <v>0</v>
      </c>
      <c r="I22" s="2">
        <v>0</v>
      </c>
      <c r="J22" s="2">
        <v>0</v>
      </c>
      <c r="L22" s="2" t="s">
        <v>42</v>
      </c>
      <c r="M22" s="2"/>
      <c r="N22" s="2"/>
      <c r="O22" s="2"/>
    </row>
    <row r="23" spans="1:20" x14ac:dyDescent="0.35">
      <c r="A23" s="2" t="s">
        <v>44</v>
      </c>
      <c r="B23" s="2">
        <f>K79</f>
        <v>0</v>
      </c>
      <c r="C23" s="2">
        <f>K80</f>
        <v>0</v>
      </c>
      <c r="D23" s="2">
        <f>K81</f>
        <v>0</v>
      </c>
      <c r="G23" s="2" t="s">
        <v>44</v>
      </c>
      <c r="H23" s="2">
        <v>0</v>
      </c>
      <c r="I23" s="2">
        <v>0</v>
      </c>
      <c r="J23" s="2">
        <v>0</v>
      </c>
      <c r="L23" s="2" t="s">
        <v>44</v>
      </c>
      <c r="M23" s="2"/>
      <c r="N23" s="2"/>
      <c r="O23" s="2"/>
    </row>
    <row r="24" spans="1:20" x14ac:dyDescent="0.35">
      <c r="A24" s="2" t="s">
        <v>45</v>
      </c>
      <c r="B24" s="2">
        <f>L79</f>
        <v>0</v>
      </c>
      <c r="C24" s="2">
        <f>L80</f>
        <v>0</v>
      </c>
      <c r="D24" s="2">
        <f>L81</f>
        <v>0</v>
      </c>
      <c r="G24" s="2" t="s">
        <v>45</v>
      </c>
      <c r="H24" s="2">
        <v>0</v>
      </c>
      <c r="I24" s="2">
        <v>0</v>
      </c>
      <c r="J24" s="2">
        <v>0</v>
      </c>
      <c r="L24" s="2" t="s">
        <v>45</v>
      </c>
      <c r="M24" s="2"/>
      <c r="N24" s="2"/>
      <c r="O24" s="2"/>
    </row>
    <row r="25" spans="1:20" x14ac:dyDescent="0.35">
      <c r="A25" s="2" t="s">
        <v>46</v>
      </c>
      <c r="B25" s="2">
        <f>K82</f>
        <v>0</v>
      </c>
      <c r="C25" s="2">
        <f>K83</f>
        <v>0</v>
      </c>
      <c r="D25" s="2">
        <f>K84</f>
        <v>0</v>
      </c>
      <c r="G25" s="2" t="s">
        <v>46</v>
      </c>
      <c r="H25" s="2">
        <v>0</v>
      </c>
      <c r="I25" s="2">
        <v>0</v>
      </c>
      <c r="J25" s="2">
        <v>0</v>
      </c>
      <c r="L25" s="2" t="s">
        <v>46</v>
      </c>
      <c r="M25" s="2"/>
      <c r="N25" s="2"/>
      <c r="O25" s="2"/>
    </row>
    <row r="26" spans="1:20" x14ac:dyDescent="0.35">
      <c r="A26" s="2" t="s">
        <v>47</v>
      </c>
      <c r="B26" s="2">
        <v>2</v>
      </c>
      <c r="C26" s="2">
        <v>1</v>
      </c>
      <c r="D26" s="2">
        <v>2</v>
      </c>
      <c r="G26" s="2" t="s">
        <v>47</v>
      </c>
      <c r="H26" s="2">
        <v>0</v>
      </c>
      <c r="I26" s="2">
        <v>0</v>
      </c>
      <c r="J26" s="2">
        <v>0</v>
      </c>
      <c r="L26" s="2" t="s">
        <v>47</v>
      </c>
      <c r="M26" s="2"/>
      <c r="N26" s="2"/>
      <c r="O26" s="2"/>
    </row>
    <row r="27" spans="1:20" x14ac:dyDescent="0.35">
      <c r="A27" s="2" t="s">
        <v>33</v>
      </c>
      <c r="B27" s="2">
        <v>1</v>
      </c>
      <c r="C27" s="2">
        <v>1</v>
      </c>
      <c r="D27" s="2">
        <v>1</v>
      </c>
      <c r="G27" s="2" t="s">
        <v>33</v>
      </c>
      <c r="H27" s="2">
        <v>2</v>
      </c>
      <c r="I27" s="2">
        <v>2</v>
      </c>
      <c r="J27" s="2">
        <v>2</v>
      </c>
      <c r="L27" s="2" t="s">
        <v>33</v>
      </c>
      <c r="M27" s="2">
        <v>2</v>
      </c>
      <c r="N27" s="2">
        <v>2</v>
      </c>
      <c r="O27" s="2">
        <v>2</v>
      </c>
    </row>
    <row r="28" spans="1:20" x14ac:dyDescent="0.35">
      <c r="A28" s="2" t="s">
        <v>34</v>
      </c>
      <c r="B28" s="2">
        <f>M82</f>
        <v>0</v>
      </c>
      <c r="C28" s="2">
        <f>M83</f>
        <v>0</v>
      </c>
      <c r="D28" s="2">
        <f>M84</f>
        <v>0</v>
      </c>
      <c r="G28" s="2" t="s">
        <v>34</v>
      </c>
      <c r="H28" s="2">
        <v>3</v>
      </c>
      <c r="I28" s="2">
        <v>3</v>
      </c>
      <c r="J28" s="2">
        <v>2</v>
      </c>
      <c r="L28" s="2" t="s">
        <v>34</v>
      </c>
      <c r="M28" s="2"/>
      <c r="N28" s="2"/>
      <c r="O28" s="2"/>
    </row>
    <row r="29" spans="1:20" x14ac:dyDescent="0.35">
      <c r="A29" s="2" t="s">
        <v>35</v>
      </c>
      <c r="B29" s="2">
        <v>1</v>
      </c>
      <c r="C29" s="2">
        <v>1</v>
      </c>
      <c r="D29" s="2">
        <f>N81</f>
        <v>0</v>
      </c>
      <c r="G29" s="2" t="s">
        <v>35</v>
      </c>
      <c r="H29" s="2">
        <v>2</v>
      </c>
      <c r="I29" s="2">
        <v>2</v>
      </c>
      <c r="J29" s="2">
        <v>2</v>
      </c>
      <c r="L29" s="2" t="s">
        <v>35</v>
      </c>
      <c r="M29" s="2">
        <v>3</v>
      </c>
      <c r="N29" s="2">
        <v>3</v>
      </c>
      <c r="O29" s="2">
        <v>3</v>
      </c>
    </row>
    <row r="30" spans="1:20" x14ac:dyDescent="0.35">
      <c r="A30" s="2" t="s">
        <v>36</v>
      </c>
      <c r="B30" s="2">
        <v>2</v>
      </c>
      <c r="C30" s="2">
        <v>2</v>
      </c>
      <c r="D30" s="2">
        <v>2</v>
      </c>
      <c r="G30" s="2" t="s">
        <v>36</v>
      </c>
      <c r="H30" s="2">
        <v>1</v>
      </c>
      <c r="I30" s="2">
        <v>1</v>
      </c>
      <c r="J30" s="2">
        <v>1</v>
      </c>
      <c r="L30" s="2" t="s">
        <v>36</v>
      </c>
      <c r="M30" s="2"/>
      <c r="N30" s="2"/>
      <c r="O30" s="2"/>
    </row>
    <row r="31" spans="1:20" x14ac:dyDescent="0.35">
      <c r="A31" s="2" t="s">
        <v>37</v>
      </c>
      <c r="B31" s="2">
        <f>O79</f>
        <v>0</v>
      </c>
      <c r="C31" s="2">
        <f>O80</f>
        <v>0</v>
      </c>
      <c r="D31" s="2">
        <f>O81</f>
        <v>0</v>
      </c>
      <c r="G31" s="2" t="s">
        <v>37</v>
      </c>
      <c r="H31" s="2">
        <v>0</v>
      </c>
      <c r="I31" s="2">
        <v>0</v>
      </c>
      <c r="J31" s="2">
        <v>0</v>
      </c>
      <c r="L31" s="2" t="s">
        <v>37</v>
      </c>
      <c r="M31" s="2"/>
      <c r="N31" s="2"/>
      <c r="O31" s="2"/>
    </row>
    <row r="32" spans="1:20" x14ac:dyDescent="0.35">
      <c r="A32" s="2" t="s">
        <v>38</v>
      </c>
      <c r="B32" s="2">
        <v>2</v>
      </c>
      <c r="C32" s="2">
        <v>2</v>
      </c>
      <c r="D32" s="2">
        <v>0</v>
      </c>
      <c r="G32" s="2" t="s">
        <v>38</v>
      </c>
      <c r="H32" s="2">
        <v>0</v>
      </c>
      <c r="I32" s="2">
        <v>0</v>
      </c>
      <c r="J32" s="2">
        <v>0</v>
      </c>
      <c r="L32" s="2" t="s">
        <v>38</v>
      </c>
      <c r="M32" s="2"/>
      <c r="N32" s="2"/>
      <c r="O32" s="2"/>
    </row>
    <row r="34" spans="1:10" x14ac:dyDescent="0.35">
      <c r="A34" s="2" t="s">
        <v>52</v>
      </c>
      <c r="B34" s="2" t="s">
        <v>18</v>
      </c>
      <c r="C34" s="2" t="s">
        <v>14</v>
      </c>
      <c r="D34" s="2" t="s">
        <v>32</v>
      </c>
      <c r="G34" s="2" t="s">
        <v>51</v>
      </c>
      <c r="H34" s="2" t="s">
        <v>18</v>
      </c>
      <c r="I34" s="2" t="s">
        <v>14</v>
      </c>
      <c r="J34" s="2" t="s">
        <v>32</v>
      </c>
    </row>
    <row r="35" spans="1:10" x14ac:dyDescent="0.35">
      <c r="A35" s="2" t="s">
        <v>40</v>
      </c>
      <c r="B35" s="2">
        <f>I95</f>
        <v>0</v>
      </c>
      <c r="C35" s="2">
        <f>I96</f>
        <v>0</v>
      </c>
      <c r="D35" s="2">
        <f>I97</f>
        <v>0</v>
      </c>
      <c r="G35" s="2" t="s">
        <v>40</v>
      </c>
      <c r="H35" s="2">
        <v>0</v>
      </c>
      <c r="I35" s="2">
        <v>0</v>
      </c>
      <c r="J35" s="2">
        <v>0</v>
      </c>
    </row>
    <row r="36" spans="1:10" x14ac:dyDescent="0.35">
      <c r="A36" s="2" t="s">
        <v>41</v>
      </c>
      <c r="B36" s="2">
        <f>J95</f>
        <v>0</v>
      </c>
      <c r="C36" s="2">
        <f>J96</f>
        <v>0</v>
      </c>
      <c r="D36" s="2">
        <f>J97</f>
        <v>0</v>
      </c>
      <c r="G36" s="2" t="s">
        <v>41</v>
      </c>
      <c r="H36" s="2">
        <v>3</v>
      </c>
      <c r="I36" s="2">
        <v>2</v>
      </c>
      <c r="J36" s="2">
        <v>3</v>
      </c>
    </row>
    <row r="37" spans="1:10" x14ac:dyDescent="0.35">
      <c r="A37" s="2" t="s">
        <v>43</v>
      </c>
      <c r="B37" s="2">
        <f>I98</f>
        <v>0</v>
      </c>
      <c r="C37" s="2">
        <f>I99</f>
        <v>0</v>
      </c>
      <c r="D37" s="2">
        <f>I100</f>
        <v>0</v>
      </c>
      <c r="G37" s="2" t="s">
        <v>43</v>
      </c>
      <c r="H37" s="2"/>
      <c r="I37" s="2"/>
      <c r="J37" s="2"/>
    </row>
    <row r="38" spans="1:10" x14ac:dyDescent="0.35">
      <c r="A38" s="2" t="s">
        <v>42</v>
      </c>
      <c r="B38" s="2">
        <f>J98</f>
        <v>0</v>
      </c>
      <c r="C38" s="2">
        <f>J99</f>
        <v>0</v>
      </c>
      <c r="D38" s="2">
        <f>J100</f>
        <v>0</v>
      </c>
      <c r="G38" s="2" t="s">
        <v>42</v>
      </c>
      <c r="H38" s="2">
        <v>3</v>
      </c>
      <c r="I38" s="2">
        <v>3</v>
      </c>
      <c r="J38" s="2">
        <v>2</v>
      </c>
    </row>
    <row r="39" spans="1:10" x14ac:dyDescent="0.35">
      <c r="A39" s="2" t="s">
        <v>44</v>
      </c>
      <c r="B39" s="2">
        <f>K95</f>
        <v>0</v>
      </c>
      <c r="C39" s="2">
        <f>K96</f>
        <v>0</v>
      </c>
      <c r="D39" s="2">
        <f>K97</f>
        <v>0</v>
      </c>
      <c r="G39" s="2" t="s">
        <v>44</v>
      </c>
      <c r="H39" s="2">
        <v>2</v>
      </c>
      <c r="I39" s="2">
        <v>0</v>
      </c>
      <c r="J39" s="2">
        <v>2</v>
      </c>
    </row>
    <row r="40" spans="1:10" x14ac:dyDescent="0.35">
      <c r="A40" s="2" t="s">
        <v>45</v>
      </c>
      <c r="B40" s="2">
        <f>L95</f>
        <v>0</v>
      </c>
      <c r="C40" s="2">
        <f>L96</f>
        <v>0</v>
      </c>
      <c r="D40" s="2">
        <f>L97</f>
        <v>0</v>
      </c>
      <c r="G40" s="2" t="s">
        <v>45</v>
      </c>
      <c r="H40" s="2">
        <v>3</v>
      </c>
      <c r="I40" s="2">
        <v>3</v>
      </c>
      <c r="J40" s="2">
        <v>3</v>
      </c>
    </row>
    <row r="41" spans="1:10" x14ac:dyDescent="0.35">
      <c r="A41" s="2" t="s">
        <v>46</v>
      </c>
      <c r="B41" s="2">
        <f>K98</f>
        <v>0</v>
      </c>
      <c r="C41" s="2">
        <f>K99</f>
        <v>0</v>
      </c>
      <c r="D41" s="2">
        <f>K100</f>
        <v>0</v>
      </c>
      <c r="G41" s="2" t="s">
        <v>46</v>
      </c>
      <c r="H41" s="2"/>
      <c r="I41" s="2"/>
      <c r="J41" s="2"/>
    </row>
    <row r="42" spans="1:10" x14ac:dyDescent="0.35">
      <c r="A42" s="2" t="s">
        <v>47</v>
      </c>
      <c r="B42" s="2">
        <f>L98</f>
        <v>0</v>
      </c>
      <c r="C42" s="2">
        <f>L99</f>
        <v>0</v>
      </c>
      <c r="D42" s="2">
        <f>L100</f>
        <v>0</v>
      </c>
      <c r="G42" s="2" t="s">
        <v>47</v>
      </c>
      <c r="H42" s="2">
        <v>1</v>
      </c>
      <c r="I42" s="2">
        <v>1</v>
      </c>
      <c r="J42" s="2">
        <v>1</v>
      </c>
    </row>
    <row r="43" spans="1:10" x14ac:dyDescent="0.35">
      <c r="A43" s="2" t="s">
        <v>33</v>
      </c>
      <c r="B43" s="2">
        <f>M95</f>
        <v>0</v>
      </c>
      <c r="C43" s="2">
        <f>M96</f>
        <v>0</v>
      </c>
      <c r="D43" s="2">
        <f>M97</f>
        <v>0</v>
      </c>
      <c r="G43" s="2" t="s">
        <v>33</v>
      </c>
      <c r="H43" s="2">
        <v>2</v>
      </c>
      <c r="I43" s="2">
        <v>2</v>
      </c>
      <c r="J43" s="2">
        <v>2</v>
      </c>
    </row>
    <row r="44" spans="1:10" x14ac:dyDescent="0.35">
      <c r="A44" s="2" t="s">
        <v>34</v>
      </c>
      <c r="B44" s="2">
        <v>4</v>
      </c>
      <c r="C44" s="2">
        <v>4</v>
      </c>
      <c r="D44" s="2">
        <v>4</v>
      </c>
      <c r="G44" s="2" t="s">
        <v>34</v>
      </c>
      <c r="H44" s="2">
        <v>3</v>
      </c>
      <c r="I44" s="2">
        <v>3</v>
      </c>
      <c r="J44" s="2">
        <v>3</v>
      </c>
    </row>
    <row r="45" spans="1:10" x14ac:dyDescent="0.35">
      <c r="A45" s="2" t="s">
        <v>35</v>
      </c>
      <c r="B45" s="2">
        <f>N95</f>
        <v>0</v>
      </c>
      <c r="C45" s="2">
        <f>N96</f>
        <v>0</v>
      </c>
      <c r="D45" s="2">
        <f>N97</f>
        <v>0</v>
      </c>
      <c r="G45" s="2" t="s">
        <v>35</v>
      </c>
      <c r="H45" s="2">
        <v>4</v>
      </c>
      <c r="I45" s="2">
        <v>3</v>
      </c>
      <c r="J45" s="2">
        <v>3</v>
      </c>
    </row>
    <row r="46" spans="1:10" x14ac:dyDescent="0.35">
      <c r="A46" s="2" t="s">
        <v>36</v>
      </c>
      <c r="B46" s="2">
        <v>3</v>
      </c>
      <c r="C46" s="2">
        <v>3</v>
      </c>
      <c r="D46" s="2">
        <v>1</v>
      </c>
      <c r="G46" s="2" t="s">
        <v>36</v>
      </c>
      <c r="H46" s="2">
        <v>2</v>
      </c>
      <c r="I46" s="2">
        <v>2</v>
      </c>
      <c r="J46" s="2">
        <v>2</v>
      </c>
    </row>
    <row r="47" spans="1:10" x14ac:dyDescent="0.35">
      <c r="A47" s="2" t="s">
        <v>37</v>
      </c>
      <c r="B47" s="2">
        <f>O95</f>
        <v>0</v>
      </c>
      <c r="C47" s="2">
        <f>O96</f>
        <v>0</v>
      </c>
      <c r="D47" s="2">
        <f>O97</f>
        <v>0</v>
      </c>
      <c r="G47" s="2" t="s">
        <v>37</v>
      </c>
      <c r="H47" s="2"/>
      <c r="I47" s="2">
        <v>2</v>
      </c>
      <c r="J47" s="2"/>
    </row>
    <row r="48" spans="1:10" x14ac:dyDescent="0.35">
      <c r="A48" s="2" t="s">
        <v>38</v>
      </c>
      <c r="B48" s="2">
        <f>O98</f>
        <v>0</v>
      </c>
      <c r="C48" s="2">
        <v>2</v>
      </c>
      <c r="D48" s="2">
        <f>O100</f>
        <v>0</v>
      </c>
      <c r="G48" s="2" t="s">
        <v>38</v>
      </c>
      <c r="H48" s="2">
        <v>0</v>
      </c>
      <c r="I48" s="2">
        <v>3</v>
      </c>
      <c r="J48" s="2">
        <v>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24 février</vt:lpstr>
      <vt:lpstr>25 février</vt:lpstr>
      <vt:lpstr>26 février</vt:lpstr>
      <vt:lpstr>PLONGEURS</vt:lpstr>
      <vt:lpstr>'24 février'!Print_Area</vt:lpstr>
      <vt:lpstr>'25 février'!Print_Area</vt:lpstr>
      <vt:lpstr>'26 février'!Print_Area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Tremblay</dc:creator>
  <cp:lastModifiedBy>Mongeon, Caroline -HSOP</cp:lastModifiedBy>
  <cp:lastPrinted>2019-03-21T14:34:13Z</cp:lastPrinted>
  <dcterms:created xsi:type="dcterms:W3CDTF">2011-05-30T16:05:51Z</dcterms:created>
  <dcterms:modified xsi:type="dcterms:W3CDTF">2023-02-17T03:11:52Z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>20230216221150901</vt:lpwstr>
  </property>
</Properties>
</file>