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5_Compétitions\06. Jeux du Québec\2024 - Sherbrooke\Horaire de compétition\"/>
    </mc:Choice>
  </mc:AlternateContent>
  <xr:revisionPtr revIDLastSave="0" documentId="13_ncr:1_{D78EB577-4505-4794-B422-0964E7AD1E1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J1" sheetId="5" r:id="rId1"/>
    <sheet name="J2" sheetId="9" r:id="rId2"/>
    <sheet name="J3" sheetId="10" r:id="rId3"/>
    <sheet name="Plongeurs 2" sheetId="8" r:id="rId4"/>
  </sheets>
  <definedNames>
    <definedName name="_xlnm._FilterDatabase" localSheetId="3" hidden="1">'Plongeurs 2'!$A$1:$G$61</definedName>
    <definedName name="Print_Area" localSheetId="0">'J1'!$A$1:$K$13</definedName>
  </definedNames>
  <calcPr calcId="191029"/>
</workbook>
</file>

<file path=xl/calcChain.xml><?xml version="1.0" encoding="utf-8"?>
<calcChain xmlns="http://schemas.openxmlformats.org/spreadsheetml/2006/main">
  <c r="N5" i="8" l="1"/>
  <c r="N4" i="8"/>
  <c r="N3" i="8"/>
  <c r="N2" i="8"/>
  <c r="M5" i="8"/>
  <c r="M4" i="8"/>
  <c r="M3" i="8"/>
  <c r="M2" i="8"/>
  <c r="L5" i="8"/>
  <c r="L4" i="8"/>
  <c r="L3" i="8"/>
  <c r="L2" i="8"/>
  <c r="K5" i="8"/>
  <c r="K4" i="8"/>
  <c r="K3" i="8"/>
  <c r="K2" i="8"/>
  <c r="M6" i="5" s="1"/>
  <c r="K16" i="10"/>
  <c r="K29" i="10"/>
  <c r="K18" i="10"/>
  <c r="N17" i="5"/>
  <c r="O17" i="5" s="1"/>
  <c r="N18" i="5"/>
  <c r="O18" i="5" l="1"/>
  <c r="I18" i="5" s="1"/>
  <c r="K18" i="5" s="1"/>
  <c r="K17" i="5"/>
  <c r="K8" i="5"/>
  <c r="N28" i="10"/>
  <c r="O28" i="10" s="1"/>
  <c r="I28" i="10" s="1"/>
  <c r="K28" i="10" s="1"/>
  <c r="N27" i="10"/>
  <c r="O27" i="10" s="1"/>
  <c r="I27" i="10" s="1"/>
  <c r="K27" i="10" s="1"/>
  <c r="K26" i="10"/>
  <c r="K21" i="10"/>
  <c r="K13" i="10"/>
  <c r="K14" i="10"/>
  <c r="K8" i="10"/>
  <c r="N7" i="10"/>
  <c r="N9" i="10"/>
  <c r="N10" i="10"/>
  <c r="N11" i="10"/>
  <c r="N12" i="10"/>
  <c r="O12" i="10" s="1"/>
  <c r="I12" i="10" s="1"/>
  <c r="K12" i="10" s="1"/>
  <c r="N14" i="10"/>
  <c r="O14" i="10" s="1"/>
  <c r="N15" i="10"/>
  <c r="O15" i="10" s="1"/>
  <c r="I15" i="10" s="1"/>
  <c r="K15" i="10" s="1"/>
  <c r="N25" i="10"/>
  <c r="O25" i="10" s="1"/>
  <c r="I25" i="10" s="1"/>
  <c r="K25" i="10" s="1"/>
  <c r="N24" i="10"/>
  <c r="O24" i="10" s="1"/>
  <c r="I24" i="10" s="1"/>
  <c r="K24" i="10" s="1"/>
  <c r="N23" i="10"/>
  <c r="O23" i="10" s="1"/>
  <c r="I23" i="10" s="1"/>
  <c r="K23" i="10" s="1"/>
  <c r="N22" i="10"/>
  <c r="O22" i="10" s="1"/>
  <c r="I22" i="10" s="1"/>
  <c r="K22" i="10" s="1"/>
  <c r="N20" i="10"/>
  <c r="O20" i="10" s="1"/>
  <c r="I20" i="10" s="1"/>
  <c r="K20" i="10" s="1"/>
  <c r="N19" i="10"/>
  <c r="O19" i="10" s="1"/>
  <c r="I19" i="10" s="1"/>
  <c r="K19" i="10" s="1"/>
  <c r="K17" i="10"/>
  <c r="N6" i="10"/>
  <c r="N5" i="10"/>
  <c r="O5" i="10" s="1"/>
  <c r="K5" i="10"/>
  <c r="K4" i="10"/>
  <c r="N3" i="10"/>
  <c r="O3" i="10" s="1"/>
  <c r="K3" i="10"/>
  <c r="K2" i="10"/>
  <c r="D2" i="10" s="1"/>
  <c r="C3" i="10" s="1"/>
  <c r="K14" i="9"/>
  <c r="K9" i="9"/>
  <c r="K8" i="9"/>
  <c r="N5" i="9"/>
  <c r="O5" i="9" s="1"/>
  <c r="K5" i="9"/>
  <c r="K4" i="9"/>
  <c r="N3" i="9"/>
  <c r="O3" i="9" s="1"/>
  <c r="K3" i="9"/>
  <c r="K2" i="9"/>
  <c r="D2" i="9" s="1"/>
  <c r="C3" i="9" s="1"/>
  <c r="D3" i="9" s="1"/>
  <c r="C4" i="9" s="1"/>
  <c r="D4" i="9" s="1"/>
  <c r="C5" i="9" s="1"/>
  <c r="K14" i="5"/>
  <c r="O11" i="10" l="1"/>
  <c r="I11" i="10" s="1"/>
  <c r="K11" i="10" s="1"/>
  <c r="D5" i="9"/>
  <c r="C7" i="9" s="1"/>
  <c r="O7" i="10"/>
  <c r="I7" i="10" s="1"/>
  <c r="K7" i="10" s="1"/>
  <c r="O10" i="10"/>
  <c r="I10" i="10" s="1"/>
  <c r="K10" i="10" s="1"/>
  <c r="O9" i="10"/>
  <c r="I9" i="10" s="1"/>
  <c r="K9" i="10" s="1"/>
  <c r="O6" i="10"/>
  <c r="I6" i="10" s="1"/>
  <c r="K6" i="10" s="1"/>
  <c r="D3" i="10"/>
  <c r="C4" i="10" s="1"/>
  <c r="D4" i="10" s="1"/>
  <c r="C5" i="10" s="1"/>
  <c r="D5" i="10" s="1"/>
  <c r="C6" i="9"/>
  <c r="M10" i="5"/>
  <c r="M16" i="9"/>
  <c r="N16" i="9" s="1"/>
  <c r="M12" i="9"/>
  <c r="N12" i="9" s="1"/>
  <c r="M11" i="9"/>
  <c r="N11" i="9" s="1"/>
  <c r="M7" i="5"/>
  <c r="M13" i="5"/>
  <c r="N13" i="5" s="1"/>
  <c r="O13" i="5" s="1"/>
  <c r="M10" i="9"/>
  <c r="N10" i="9" s="1"/>
  <c r="M16" i="5"/>
  <c r="N16" i="5" s="1"/>
  <c r="M12" i="5"/>
  <c r="N12" i="5" s="1"/>
  <c r="O12" i="5" s="1"/>
  <c r="M13" i="9"/>
  <c r="N13" i="9" s="1"/>
  <c r="M7" i="9"/>
  <c r="N7" i="9" s="1"/>
  <c r="M11" i="5"/>
  <c r="N11" i="5" s="1"/>
  <c r="M15" i="5"/>
  <c r="N15" i="5" s="1"/>
  <c r="M6" i="9"/>
  <c r="N6" i="9" s="1"/>
  <c r="M15" i="9"/>
  <c r="N15" i="9" s="1"/>
  <c r="K9" i="5"/>
  <c r="O6" i="9" l="1"/>
  <c r="I6" i="9" s="1"/>
  <c r="K6" i="9" s="1"/>
  <c r="D6" i="9" s="1"/>
  <c r="O15" i="5"/>
  <c r="I15" i="5" s="1"/>
  <c r="K15" i="5" s="1"/>
  <c r="O11" i="5"/>
  <c r="I11" i="5" s="1"/>
  <c r="K11" i="5" s="1"/>
  <c r="O11" i="9"/>
  <c r="I11" i="9" s="1"/>
  <c r="K11" i="9" s="1"/>
  <c r="O7" i="9"/>
  <c r="I7" i="9" s="1"/>
  <c r="K7" i="9" s="1"/>
  <c r="D7" i="9" s="1"/>
  <c r="O12" i="9"/>
  <c r="I12" i="9" s="1"/>
  <c r="K12" i="9" s="1"/>
  <c r="O13" i="9"/>
  <c r="I13" i="9" s="1"/>
  <c r="K13" i="9" s="1"/>
  <c r="O16" i="9"/>
  <c r="I16" i="9" s="1"/>
  <c r="K16" i="9" s="1"/>
  <c r="O16" i="5"/>
  <c r="I16" i="5" s="1"/>
  <c r="K16" i="5" s="1"/>
  <c r="O15" i="9"/>
  <c r="I15" i="9" s="1"/>
  <c r="K15" i="9" s="1"/>
  <c r="O10" i="9"/>
  <c r="I10" i="9" s="1"/>
  <c r="K10" i="9" s="1"/>
  <c r="C6" i="10"/>
  <c r="D6" i="10" s="1"/>
  <c r="C7" i="10"/>
  <c r="D7" i="10"/>
  <c r="C8" i="10" s="1"/>
  <c r="D8" i="10" s="1"/>
  <c r="C8" i="9" l="1"/>
  <c r="D8" i="9" s="1"/>
  <c r="C9" i="9" s="1"/>
  <c r="D9" i="9" s="1"/>
  <c r="C9" i="10"/>
  <c r="D9" i="10" s="1"/>
  <c r="C11" i="10"/>
  <c r="D11" i="10" s="1"/>
  <c r="C12" i="10" s="1"/>
  <c r="D12" i="10" s="1"/>
  <c r="I13" i="5"/>
  <c r="K13" i="5" s="1"/>
  <c r="I12" i="5"/>
  <c r="K12" i="5" s="1"/>
  <c r="N10" i="5"/>
  <c r="O10" i="5" s="1"/>
  <c r="N7" i="5"/>
  <c r="O7" i="5" s="1"/>
  <c r="N5" i="5"/>
  <c r="O5" i="5" s="1"/>
  <c r="K5" i="5"/>
  <c r="K4" i="5"/>
  <c r="N3" i="5"/>
  <c r="O3" i="5" s="1"/>
  <c r="K3" i="5"/>
  <c r="K2" i="5"/>
  <c r="D2" i="5" s="1"/>
  <c r="C3" i="5" s="1"/>
  <c r="C10" i="9" l="1"/>
  <c r="D10" i="9" s="1"/>
  <c r="C12" i="9"/>
  <c r="D12" i="9" s="1"/>
  <c r="C13" i="9" s="1"/>
  <c r="D13" i="9" s="1"/>
  <c r="D3" i="5"/>
  <c r="C10" i="10"/>
  <c r="D10" i="10" s="1"/>
  <c r="C13" i="10" s="1"/>
  <c r="D13" i="10" s="1"/>
  <c r="N6" i="5"/>
  <c r="O6" i="5" s="1"/>
  <c r="I7" i="5"/>
  <c r="K7" i="5" s="1"/>
  <c r="I10" i="5"/>
  <c r="K10" i="5" s="1"/>
  <c r="C11" i="9" l="1"/>
  <c r="D11" i="9" s="1"/>
  <c r="C14" i="9" s="1"/>
  <c r="D14" i="9" s="1"/>
  <c r="C15" i="9" s="1"/>
  <c r="D15" i="9" s="1"/>
  <c r="C4" i="5"/>
  <c r="D4" i="5" s="1"/>
  <c r="I6" i="5"/>
  <c r="K6" i="5" s="1"/>
  <c r="C15" i="10"/>
  <c r="D15" i="10" s="1"/>
  <c r="C14" i="10"/>
  <c r="D14" i="10" s="1"/>
  <c r="C16" i="10" s="1"/>
  <c r="D16" i="10" s="1"/>
  <c r="C17" i="10" s="1"/>
  <c r="C5" i="5" l="1"/>
  <c r="D5" i="5" s="1"/>
  <c r="C16" i="9"/>
  <c r="D16" i="9" s="1"/>
  <c r="D17" i="10"/>
  <c r="C6" i="5" l="1"/>
  <c r="C7" i="5"/>
  <c r="C18" i="10"/>
  <c r="D18" i="10" s="1"/>
  <c r="D7" i="5"/>
  <c r="D6" i="5"/>
  <c r="C20" i="10" l="1"/>
  <c r="D20" i="10" s="1"/>
  <c r="C19" i="10"/>
  <c r="D19" i="10" s="1"/>
  <c r="C21" i="10" s="1"/>
  <c r="D21" i="10" s="1"/>
  <c r="C22" i="10" s="1"/>
  <c r="D22" i="10" s="1"/>
  <c r="C23" i="10" s="1"/>
  <c r="D23" i="10" s="1"/>
  <c r="C8" i="5"/>
  <c r="D8" i="5" s="1"/>
  <c r="C9" i="5" s="1"/>
  <c r="D9" i="5" s="1"/>
  <c r="C12" i="5" l="1"/>
  <c r="D12" i="5" s="1"/>
  <c r="C13" i="5" s="1"/>
  <c r="C10" i="5"/>
  <c r="D10" i="5" s="1"/>
  <c r="C24" i="10"/>
  <c r="D24" i="10" s="1"/>
  <c r="C25" i="10" s="1"/>
  <c r="D25" i="10" s="1"/>
  <c r="C11" i="5" l="1"/>
  <c r="D11" i="5" s="1"/>
  <c r="D13" i="5"/>
  <c r="C26" i="10"/>
  <c r="D26" i="10" s="1"/>
  <c r="C28" i="10" s="1"/>
  <c r="C14" i="5" l="1"/>
  <c r="D14" i="5" s="1"/>
  <c r="D28" i="10"/>
  <c r="C27" i="10"/>
  <c r="D27" i="10" s="1"/>
  <c r="C29" i="10" s="1"/>
  <c r="C16" i="5" l="1"/>
  <c r="D16" i="5" s="1"/>
  <c r="C15" i="5"/>
  <c r="D15" i="5" s="1"/>
  <c r="D29" i="10"/>
  <c r="C17" i="5" l="1"/>
  <c r="D17" i="5" s="1"/>
  <c r="C18" i="5" s="1"/>
  <c r="D18" i="5" s="1"/>
</calcChain>
</file>

<file path=xl/sharedStrings.xml><?xml version="1.0" encoding="utf-8"?>
<sst xmlns="http://schemas.openxmlformats.org/spreadsheetml/2006/main" count="406" uniqueCount="59">
  <si>
    <t>F</t>
  </si>
  <si>
    <t>DÉBUT</t>
  </si>
  <si>
    <t>SEXE</t>
  </si>
  <si>
    <t>CATÉGORIE</t>
  </si>
  <si>
    <t>TREMPLIN</t>
  </si>
  <si>
    <t>Rondes</t>
  </si>
  <si>
    <t>Plongeurs</t>
  </si>
  <si>
    <t>FIN</t>
  </si>
  <si>
    <t>HEURE</t>
  </si>
  <si>
    <t>MINUTE</t>
  </si>
  <si>
    <t>SECONDE</t>
  </si>
  <si>
    <t>3M</t>
  </si>
  <si>
    <t># plongeons</t>
  </si>
  <si>
    <t># minutes</t>
  </si>
  <si>
    <t>DURÉE</t>
  </si>
  <si>
    <t>1M</t>
  </si>
  <si>
    <t>PRATIQUE RÉSERVÉE 20 MINUTES</t>
  </si>
  <si>
    <t>PRATIQUE RÉSERVÉE 30 MINUTES</t>
  </si>
  <si>
    <t>PRATIQUE GÉNÉRALE</t>
  </si>
  <si>
    <t>RÉUNION DES ENTRAÎNEURS</t>
  </si>
  <si>
    <t>REMISE DES MÉDAILLES</t>
  </si>
  <si>
    <t>ÉCHAUFFEMENT</t>
  </si>
  <si>
    <t>1m</t>
  </si>
  <si>
    <t>3m</t>
  </si>
  <si>
    <t>Sexe</t>
  </si>
  <si>
    <t>Épreuve</t>
  </si>
  <si>
    <t>E 12-14</t>
  </si>
  <si>
    <t>P 12-14</t>
  </si>
  <si>
    <t>E 15-17</t>
  </si>
  <si>
    <t>P 15-17</t>
  </si>
  <si>
    <t>Région</t>
  </si>
  <si>
    <t>G</t>
  </si>
  <si>
    <t>Capitale-Nationale</t>
  </si>
  <si>
    <t>Chaudière-Appalaches</t>
  </si>
  <si>
    <t>Centre-du-Québec</t>
  </si>
  <si>
    <t>Laurentides</t>
  </si>
  <si>
    <t>Bourassa</t>
  </si>
  <si>
    <t>Lac-St-Louis</t>
  </si>
  <si>
    <t>Lanaudière</t>
  </si>
  <si>
    <t>Laval</t>
  </si>
  <si>
    <t>Montréal</t>
  </si>
  <si>
    <t>Mauricie</t>
  </si>
  <si>
    <t>Outaouais</t>
  </si>
  <si>
    <t>Rive-sud</t>
  </si>
  <si>
    <t>Richelieu-Yamaska</t>
  </si>
  <si>
    <t>Sud-ouest</t>
  </si>
  <si>
    <t>Saguenay-Lac-St-Jean</t>
  </si>
  <si>
    <t>PRATIQUE GÉNÉRALE 1 heure</t>
  </si>
  <si>
    <t>PRÉLIMINAIRES</t>
  </si>
  <si>
    <t>FINALES</t>
  </si>
  <si>
    <t>Secondes par plongeon</t>
  </si>
  <si>
    <t>Par équipe</t>
  </si>
  <si>
    <t>Mixte</t>
  </si>
  <si>
    <t>1M et 3M</t>
  </si>
  <si>
    <t>PARADE</t>
  </si>
  <si>
    <t>ÉPREUVES</t>
  </si>
  <si>
    <t>DATE : 7 MARS 2024</t>
  </si>
  <si>
    <t>DATE : 6 MARS 2024</t>
  </si>
  <si>
    <t>DATE : 8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</si>
</sst>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10" xfId="0" applyBorder="1"/>
    <xf numFmtId="0" fontId="19" fillId="0" borderId="0" xfId="0" applyFont="1"/>
    <xf numFmtId="0" fontId="16" fillId="0" borderId="10" xfId="0" applyFont="1" applyBorder="1"/>
    <xf numFmtId="1" fontId="16" fillId="0" borderId="10" xfId="0" applyNumberFormat="1" applyFont="1" applyBorder="1"/>
    <xf numFmtId="20" fontId="0" fillId="0" borderId="0" xfId="0" applyNumberFormat="1"/>
    <xf numFmtId="1" fontId="0" fillId="0" borderId="0" xfId="0" applyNumberFormat="1"/>
    <xf numFmtId="0" fontId="0" fillId="33" borderId="10" xfId="0" applyFill="1" applyBorder="1"/>
    <xf numFmtId="0" fontId="0" fillId="34" borderId="0" xfId="0" applyFill="1"/>
    <xf numFmtId="0" fontId="0" fillId="0" borderId="0" xfId="0" applyAlignment="1">
      <alignment horizontal="center" vertical="center"/>
    </xf>
    <xf numFmtId="0" fontId="16" fillId="0" borderId="12" xfId="0" applyFont="1" applyBorder="1"/>
    <xf numFmtId="20" fontId="0" fillId="0" borderId="10" xfId="0" applyNumberFormat="1" applyBorder="1"/>
    <xf numFmtId="165" fontId="0" fillId="0" borderId="10" xfId="0" applyNumberFormat="1" applyBorder="1"/>
    <xf numFmtId="14" fontId="0" fillId="0" borderId="10" xfId="0" applyNumberFormat="1" applyBorder="1"/>
    <xf numFmtId="1" fontId="0" fillId="0" borderId="10" xfId="0" applyNumberFormat="1" applyBorder="1"/>
    <xf numFmtId="0" fontId="16" fillId="0" borderId="10" xfId="0" applyFont="1" applyBorder="1" applyAlignment="1">
      <alignment horizontal="left"/>
    </xf>
    <xf numFmtId="20" fontId="0" fillId="0" borderId="11" xfId="0" applyNumberFormat="1" applyBorder="1"/>
    <xf numFmtId="0" fontId="0" fillId="0" borderId="11" xfId="0" applyBorder="1"/>
    <xf numFmtId="165" fontId="0" fillId="0" borderId="11" xfId="0" applyNumberFormat="1" applyBorder="1"/>
    <xf numFmtId="1" fontId="0" fillId="0" borderId="11" xfId="0" applyNumberFormat="1" applyBorder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0" fillId="0" borderId="10" xfId="0" applyFont="1" applyBorder="1"/>
    <xf numFmtId="14" fontId="20" fillId="0" borderId="10" xfId="0" applyNumberFormat="1" applyFont="1" applyBorder="1"/>
    <xf numFmtId="20" fontId="20" fillId="0" borderId="10" xfId="0" applyNumberFormat="1" applyFont="1" applyBorder="1"/>
    <xf numFmtId="165" fontId="20" fillId="0" borderId="10" xfId="0" applyNumberFormat="1" applyFont="1" applyBorder="1"/>
    <xf numFmtId="1" fontId="20" fillId="0" borderId="10" xfId="0" applyNumberFormat="1" applyFont="1" applyBorder="1"/>
    <xf numFmtId="0" fontId="21" fillId="0" borderId="0" xfId="42" applyFont="1" applyAlignment="1">
      <alignment vertical="center"/>
    </xf>
    <xf numFmtId="0" fontId="21" fillId="0" borderId="0" xfId="0" applyFont="1" applyAlignment="1">
      <alignment vertical="center"/>
    </xf>
    <xf numFmtId="0" fontId="21" fillId="35" borderId="0" xfId="0" applyFont="1" applyFill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5" xfId="42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5" borderId="16" xfId="0" applyFont="1" applyFill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F771EDF9-D668-472F-B379-2833E8981BD6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9"/>
  <sheetViews>
    <sheetView zoomScale="111" zoomScaleNormal="100" workbookViewId="0">
      <selection activeCell="S6" sqref="S6"/>
    </sheetView>
  </sheetViews>
  <sheetFormatPr baseColWidth="10" defaultColWidth="11.44140625" defaultRowHeight="14.4" x14ac:dyDescent="0.3"/>
  <cols>
    <col min="2" max="2" width="26.33203125" customWidth="1"/>
    <col min="3" max="3" width="6.77734375" bestFit="1" customWidth="1"/>
    <col min="4" max="4" width="5.44140625" bestFit="1" customWidth="1"/>
    <col min="5" max="5" width="6.44140625" bestFit="1" customWidth="1"/>
    <col min="6" max="6" width="11.77734375" bestFit="1" customWidth="1"/>
    <col min="8" max="8" width="6.6640625" hidden="1" customWidth="1"/>
    <col min="9" max="9" width="8.33203125" hidden="1" customWidth="1"/>
    <col min="10" max="10" width="9" hidden="1" customWidth="1"/>
    <col min="11" max="11" width="0" hidden="1" customWidth="1"/>
    <col min="12" max="12" width="7.44140625" hidden="1" customWidth="1"/>
    <col min="13" max="13" width="9.77734375" hidden="1" customWidth="1"/>
    <col min="14" max="14" width="11.6640625" hidden="1" customWidth="1"/>
    <col min="15" max="15" width="11.44140625" style="6" hidden="1" customWidth="1"/>
    <col min="16" max="16" width="0" hidden="1" customWidth="1"/>
  </cols>
  <sheetData>
    <row r="1" spans="1:16" x14ac:dyDescent="0.3">
      <c r="A1" s="3" t="s">
        <v>55</v>
      </c>
      <c r="B1" s="3" t="s">
        <v>57</v>
      </c>
      <c r="C1" s="3" t="s">
        <v>1</v>
      </c>
      <c r="D1" s="3" t="s">
        <v>7</v>
      </c>
      <c r="E1" s="3" t="s">
        <v>2</v>
      </c>
      <c r="F1" s="3" t="s">
        <v>3</v>
      </c>
      <c r="G1" s="3" t="s">
        <v>4</v>
      </c>
      <c r="H1" s="3" t="s">
        <v>8</v>
      </c>
      <c r="I1" s="3" t="s">
        <v>9</v>
      </c>
      <c r="J1" s="3" t="s">
        <v>10</v>
      </c>
      <c r="K1" s="3" t="s">
        <v>14</v>
      </c>
      <c r="L1" s="3" t="s">
        <v>5</v>
      </c>
      <c r="M1" s="3" t="s">
        <v>6</v>
      </c>
      <c r="N1" s="3" t="s">
        <v>12</v>
      </c>
      <c r="O1" s="4" t="s">
        <v>13</v>
      </c>
      <c r="P1" s="10" t="s">
        <v>50</v>
      </c>
    </row>
    <row r="2" spans="1:16" x14ac:dyDescent="0.3">
      <c r="A2" s="1" t="s">
        <v>21</v>
      </c>
      <c r="B2" s="3"/>
      <c r="C2" s="35">
        <v>0.34722222222222227</v>
      </c>
      <c r="D2" s="36">
        <f>$C2+$K2</f>
        <v>0.36805555555555558</v>
      </c>
      <c r="E2" s="37"/>
      <c r="F2" s="37"/>
      <c r="G2" s="37"/>
      <c r="H2" s="1"/>
      <c r="I2" s="12">
        <v>30</v>
      </c>
      <c r="J2" s="1"/>
      <c r="K2" s="11">
        <f t="shared" ref="K2:K5" si="0">TIME(H2,I2,J2)</f>
        <v>2.0833333333333332E-2</v>
      </c>
      <c r="L2" s="3"/>
      <c r="M2" s="3"/>
      <c r="N2" s="3"/>
      <c r="O2" s="4"/>
      <c r="P2" s="8">
        <v>40</v>
      </c>
    </row>
    <row r="3" spans="1:16" x14ac:dyDescent="0.3">
      <c r="A3" s="1" t="s">
        <v>18</v>
      </c>
      <c r="B3" s="13"/>
      <c r="C3" s="35">
        <f>D2</f>
        <v>0.36805555555555558</v>
      </c>
      <c r="D3" s="36">
        <f>$C3+$K3</f>
        <v>0.40972222222222227</v>
      </c>
      <c r="E3" s="37"/>
      <c r="F3" s="37"/>
      <c r="G3" s="37"/>
      <c r="H3" s="1"/>
      <c r="I3" s="12">
        <v>60</v>
      </c>
      <c r="J3" s="1"/>
      <c r="K3" s="11">
        <f t="shared" si="0"/>
        <v>4.1666666666666664E-2</v>
      </c>
      <c r="L3" s="1"/>
      <c r="M3" s="1"/>
      <c r="N3" s="1">
        <f t="shared" ref="N3" si="1">M3*L3</f>
        <v>0</v>
      </c>
      <c r="O3" s="14">
        <f>N3*$P$2/60</f>
        <v>0</v>
      </c>
    </row>
    <row r="4" spans="1:16" x14ac:dyDescent="0.3">
      <c r="A4" s="1" t="s">
        <v>19</v>
      </c>
      <c r="B4" s="13"/>
      <c r="C4" s="35">
        <f>D3</f>
        <v>0.40972222222222227</v>
      </c>
      <c r="D4" s="36">
        <f t="shared" ref="D4:D13" si="2">$C4+$K4</f>
        <v>0.42013888888888895</v>
      </c>
      <c r="E4" s="37"/>
      <c r="F4" s="37"/>
      <c r="G4" s="37"/>
      <c r="H4" s="1"/>
      <c r="I4" s="12">
        <v>15</v>
      </c>
      <c r="J4" s="1"/>
      <c r="K4" s="11">
        <f t="shared" si="0"/>
        <v>1.0416666666666666E-2</v>
      </c>
      <c r="L4" s="1"/>
      <c r="M4" s="1"/>
      <c r="N4" s="1"/>
      <c r="O4" s="14"/>
    </row>
    <row r="5" spans="1:16" x14ac:dyDescent="0.3">
      <c r="A5" s="1" t="s">
        <v>17</v>
      </c>
      <c r="B5" s="13"/>
      <c r="C5" s="35">
        <f>D4</f>
        <v>0.42013888888888895</v>
      </c>
      <c r="D5" s="36">
        <f>$C5+$K5</f>
        <v>0.44097222222222227</v>
      </c>
      <c r="E5" s="37"/>
      <c r="F5" s="37"/>
      <c r="G5" s="37"/>
      <c r="H5" s="1"/>
      <c r="I5" s="12">
        <v>30</v>
      </c>
      <c r="J5" s="1"/>
      <c r="K5" s="11">
        <f t="shared" si="0"/>
        <v>2.0833333333333332E-2</v>
      </c>
      <c r="L5" s="1"/>
      <c r="M5" s="1"/>
      <c r="N5" s="1">
        <f t="shared" ref="N5" si="3">M5*L5</f>
        <v>0</v>
      </c>
      <c r="O5" s="14">
        <f>N5*$P$2/60</f>
        <v>0</v>
      </c>
    </row>
    <row r="6" spans="1:16" x14ac:dyDescent="0.3">
      <c r="A6" s="1">
        <v>1</v>
      </c>
      <c r="B6" s="13" t="s">
        <v>48</v>
      </c>
      <c r="C6" s="35">
        <f>D5</f>
        <v>0.44097222222222227</v>
      </c>
      <c r="D6" s="36">
        <f t="shared" ref="D6:D12" si="4">C6+K6</f>
        <v>0.49861111111111117</v>
      </c>
      <c r="E6" s="37" t="s">
        <v>0</v>
      </c>
      <c r="F6" s="37" t="s">
        <v>26</v>
      </c>
      <c r="G6" s="37" t="s">
        <v>15</v>
      </c>
      <c r="H6" s="1"/>
      <c r="I6" s="12">
        <f>O6</f>
        <v>83.333333333333329</v>
      </c>
      <c r="J6" s="1"/>
      <c r="K6" s="11">
        <f>TIME(H6,I6,J6)</f>
        <v>5.7638888888888885E-2</v>
      </c>
      <c r="L6" s="1">
        <v>5</v>
      </c>
      <c r="M6" s="1">
        <f>'Plongeurs 2'!K2</f>
        <v>25</v>
      </c>
      <c r="N6" s="1">
        <f>M6*L6</f>
        <v>125</v>
      </c>
      <c r="O6" s="14">
        <f>N6*($P$2/60)</f>
        <v>83.333333333333329</v>
      </c>
    </row>
    <row r="7" spans="1:16" x14ac:dyDescent="0.3">
      <c r="A7" s="1">
        <v>2</v>
      </c>
      <c r="B7" s="13" t="s">
        <v>48</v>
      </c>
      <c r="C7" s="35">
        <f>D5</f>
        <v>0.44097222222222227</v>
      </c>
      <c r="D7" s="36">
        <f t="shared" si="4"/>
        <v>0.50555555555555565</v>
      </c>
      <c r="E7" s="37" t="s">
        <v>0</v>
      </c>
      <c r="F7" s="37" t="s">
        <v>28</v>
      </c>
      <c r="G7" s="37" t="s">
        <v>11</v>
      </c>
      <c r="H7" s="1"/>
      <c r="I7" s="12">
        <f t="shared" ref="I7:I10" si="5">O7</f>
        <v>93.333333333333329</v>
      </c>
      <c r="J7" s="1"/>
      <c r="K7" s="11">
        <f t="shared" ref="K7:K12" si="6">TIME(H7,I7,J7)</f>
        <v>6.458333333333334E-2</v>
      </c>
      <c r="L7" s="1">
        <v>5</v>
      </c>
      <c r="M7" s="1">
        <f>'Plongeurs 2'!M4</f>
        <v>28</v>
      </c>
      <c r="N7" s="1">
        <f t="shared" ref="N7:N13" si="7">M7*L7</f>
        <v>140</v>
      </c>
      <c r="O7" s="14">
        <f>N7*($P$2/60)</f>
        <v>93.333333333333329</v>
      </c>
    </row>
    <row r="8" spans="1:16" x14ac:dyDescent="0.3">
      <c r="A8" s="1" t="s">
        <v>47</v>
      </c>
      <c r="B8" s="13"/>
      <c r="C8" s="35">
        <f>MAX(D6:D7)</f>
        <v>0.50555555555555565</v>
      </c>
      <c r="D8" s="36">
        <f t="shared" si="4"/>
        <v>0.54722222222222228</v>
      </c>
      <c r="E8" s="37"/>
      <c r="F8" s="37"/>
      <c r="G8" s="37"/>
      <c r="H8" s="1"/>
      <c r="I8" s="12">
        <v>60</v>
      </c>
      <c r="J8" s="1"/>
      <c r="K8" s="11">
        <f>TIME(H8,I8,J8)</f>
        <v>4.1666666666666664E-2</v>
      </c>
      <c r="L8" s="1"/>
      <c r="M8" s="1"/>
      <c r="N8" s="1"/>
      <c r="O8" s="14"/>
    </row>
    <row r="9" spans="1:16" x14ac:dyDescent="0.3">
      <c r="A9" s="1" t="s">
        <v>17</v>
      </c>
      <c r="B9" s="13"/>
      <c r="C9" s="35">
        <f>D8</f>
        <v>0.54722222222222228</v>
      </c>
      <c r="D9" s="36">
        <f t="shared" si="4"/>
        <v>0.56805555555555565</v>
      </c>
      <c r="E9" s="37"/>
      <c r="F9" s="37"/>
      <c r="G9" s="37"/>
      <c r="H9" s="1"/>
      <c r="I9" s="12">
        <v>30</v>
      </c>
      <c r="J9" s="1"/>
      <c r="K9" s="11">
        <f t="shared" si="6"/>
        <v>2.0833333333333332E-2</v>
      </c>
      <c r="L9" s="1"/>
      <c r="M9" s="1"/>
      <c r="N9" s="1"/>
      <c r="O9" s="14"/>
    </row>
    <row r="10" spans="1:16" x14ac:dyDescent="0.3">
      <c r="A10" s="1">
        <v>3</v>
      </c>
      <c r="B10" s="13" t="s">
        <v>48</v>
      </c>
      <c r="C10" s="35">
        <f>D9</f>
        <v>0.56805555555555565</v>
      </c>
      <c r="D10" s="36">
        <f t="shared" si="4"/>
        <v>0.57916666666666672</v>
      </c>
      <c r="E10" s="37" t="s">
        <v>31</v>
      </c>
      <c r="F10" s="37" t="s">
        <v>27</v>
      </c>
      <c r="G10" s="37" t="s">
        <v>15</v>
      </c>
      <c r="H10" s="1"/>
      <c r="I10" s="12">
        <f t="shared" si="5"/>
        <v>16.666666666666664</v>
      </c>
      <c r="J10" s="1"/>
      <c r="K10" s="11">
        <f>TIME(H10,I10,J10)</f>
        <v>1.1111111111111112E-2</v>
      </c>
      <c r="L10" s="1">
        <v>5</v>
      </c>
      <c r="M10" s="1">
        <f>'Plongeurs 2'!L3</f>
        <v>5</v>
      </c>
      <c r="N10" s="1">
        <f t="shared" si="7"/>
        <v>25</v>
      </c>
      <c r="O10" s="14">
        <f>N10*($P$2/60)</f>
        <v>16.666666666666664</v>
      </c>
    </row>
    <row r="11" spans="1:16" x14ac:dyDescent="0.3">
      <c r="A11" s="1">
        <v>4</v>
      </c>
      <c r="B11" s="13" t="s">
        <v>48</v>
      </c>
      <c r="C11" s="35">
        <f>D10</f>
        <v>0.57916666666666672</v>
      </c>
      <c r="D11" s="36">
        <f t="shared" si="4"/>
        <v>0.59305555555555556</v>
      </c>
      <c r="E11" s="37" t="s">
        <v>0</v>
      </c>
      <c r="F11" s="37" t="s">
        <v>27</v>
      </c>
      <c r="G11" s="37" t="s">
        <v>15</v>
      </c>
      <c r="H11" s="1"/>
      <c r="I11" s="12">
        <f t="shared" ref="I11" si="8">O11</f>
        <v>20</v>
      </c>
      <c r="J11" s="1"/>
      <c r="K11" s="11">
        <f>TIME(H11,I11,J11)</f>
        <v>1.3888888888888888E-2</v>
      </c>
      <c r="L11" s="1">
        <v>5</v>
      </c>
      <c r="M11" s="1">
        <f>'Plongeurs 2'!L2</f>
        <v>6</v>
      </c>
      <c r="N11" s="1">
        <f t="shared" ref="N11" si="9">M11*L11</f>
        <v>30</v>
      </c>
      <c r="O11" s="14">
        <f>N11*($P$2/60)</f>
        <v>20</v>
      </c>
    </row>
    <row r="12" spans="1:16" x14ac:dyDescent="0.3">
      <c r="A12" s="1">
        <v>5</v>
      </c>
      <c r="B12" s="13" t="s">
        <v>48</v>
      </c>
      <c r="C12" s="35">
        <f>D9</f>
        <v>0.56805555555555565</v>
      </c>
      <c r="D12" s="36">
        <f t="shared" si="4"/>
        <v>0.5722222222222223</v>
      </c>
      <c r="E12" s="37" t="s">
        <v>31</v>
      </c>
      <c r="F12" s="37" t="s">
        <v>29</v>
      </c>
      <c r="G12" s="37" t="s">
        <v>11</v>
      </c>
      <c r="H12" s="1"/>
      <c r="I12" s="12">
        <f t="shared" ref="I12:I13" si="10">O12</f>
        <v>6.6666666666666661</v>
      </c>
      <c r="J12" s="1"/>
      <c r="K12" s="11">
        <f t="shared" si="6"/>
        <v>4.1666666666666666E-3</v>
      </c>
      <c r="L12" s="1">
        <v>5</v>
      </c>
      <c r="M12" s="1">
        <f>'Plongeurs 2'!N5</f>
        <v>2</v>
      </c>
      <c r="N12" s="1">
        <f t="shared" si="7"/>
        <v>10</v>
      </c>
      <c r="O12" s="14">
        <f>N12*($P$2/60)</f>
        <v>6.6666666666666661</v>
      </c>
    </row>
    <row r="13" spans="1:16" x14ac:dyDescent="0.3">
      <c r="A13" s="1">
        <v>6</v>
      </c>
      <c r="B13" s="13" t="s">
        <v>48</v>
      </c>
      <c r="C13" s="35">
        <f>D12</f>
        <v>0.5722222222222223</v>
      </c>
      <c r="D13" s="36">
        <f t="shared" si="2"/>
        <v>0.59513888888888899</v>
      </c>
      <c r="E13" s="37" t="s">
        <v>0</v>
      </c>
      <c r="F13" s="37" t="s">
        <v>29</v>
      </c>
      <c r="G13" s="37" t="s">
        <v>11</v>
      </c>
      <c r="H13" s="1"/>
      <c r="I13" s="12">
        <f t="shared" si="10"/>
        <v>33.333333333333329</v>
      </c>
      <c r="J13" s="1"/>
      <c r="K13" s="11">
        <f t="shared" ref="K13:K14" si="11">TIME(H13,I13,J13)</f>
        <v>2.2916666666666669E-2</v>
      </c>
      <c r="L13" s="1">
        <v>5</v>
      </c>
      <c r="M13" s="1">
        <f>'Plongeurs 2'!N4</f>
        <v>10</v>
      </c>
      <c r="N13" s="1">
        <f t="shared" si="7"/>
        <v>50</v>
      </c>
      <c r="O13" s="14">
        <f>N13*($P$2/60)</f>
        <v>33.333333333333329</v>
      </c>
    </row>
    <row r="14" spans="1:16" x14ac:dyDescent="0.3">
      <c r="A14" s="1" t="s">
        <v>17</v>
      </c>
      <c r="B14" s="13"/>
      <c r="C14" s="35">
        <f>MAX(D10:D13)</f>
        <v>0.59513888888888899</v>
      </c>
      <c r="D14" s="36">
        <f>C14+K14</f>
        <v>0.61597222222222237</v>
      </c>
      <c r="E14" s="37"/>
      <c r="F14" s="37"/>
      <c r="G14" s="37"/>
      <c r="H14" s="1"/>
      <c r="I14" s="12">
        <v>30</v>
      </c>
      <c r="J14" s="1"/>
      <c r="K14" s="11">
        <f t="shared" si="11"/>
        <v>2.0833333333333332E-2</v>
      </c>
      <c r="L14" s="1"/>
      <c r="M14" s="1"/>
      <c r="N14" s="1"/>
      <c r="O14" s="14"/>
    </row>
    <row r="15" spans="1:16" x14ac:dyDescent="0.3">
      <c r="A15" s="1">
        <v>7</v>
      </c>
      <c r="B15" s="13" t="s">
        <v>48</v>
      </c>
      <c r="C15" s="35">
        <f>D14</f>
        <v>0.61597222222222237</v>
      </c>
      <c r="D15" s="36">
        <f>C15+K15</f>
        <v>0.65069444444444458</v>
      </c>
      <c r="E15" s="37" t="s">
        <v>31</v>
      </c>
      <c r="F15" s="37" t="s">
        <v>26</v>
      </c>
      <c r="G15" s="37" t="s">
        <v>15</v>
      </c>
      <c r="H15" s="1"/>
      <c r="I15" s="12">
        <f t="shared" ref="I15" si="12">O15</f>
        <v>50</v>
      </c>
      <c r="J15" s="1"/>
      <c r="K15" s="11">
        <f t="shared" ref="K15" si="13">TIME(H15,I15,J15)</f>
        <v>3.4722222222222224E-2</v>
      </c>
      <c r="L15" s="1">
        <v>5</v>
      </c>
      <c r="M15" s="1">
        <f>'Plongeurs 2'!K3</f>
        <v>15</v>
      </c>
      <c r="N15" s="1">
        <f t="shared" ref="N15" si="14">M15*L15</f>
        <v>75</v>
      </c>
      <c r="O15" s="14">
        <f>N15*($P$2/60)</f>
        <v>50</v>
      </c>
    </row>
    <row r="16" spans="1:16" x14ac:dyDescent="0.3">
      <c r="A16" s="1">
        <v>8</v>
      </c>
      <c r="B16" s="13" t="s">
        <v>48</v>
      </c>
      <c r="C16" s="35">
        <f>D14</f>
        <v>0.61597222222222237</v>
      </c>
      <c r="D16" s="36">
        <f>$C16+$K16</f>
        <v>0.64097222222222239</v>
      </c>
      <c r="E16" s="37" t="s">
        <v>31</v>
      </c>
      <c r="F16" s="37" t="s">
        <v>28</v>
      </c>
      <c r="G16" s="37" t="s">
        <v>11</v>
      </c>
      <c r="H16" s="1"/>
      <c r="I16" s="12">
        <f t="shared" ref="I16" si="15">O16</f>
        <v>36.666666666666664</v>
      </c>
      <c r="J16" s="1"/>
      <c r="K16" s="11">
        <f t="shared" ref="K16:K18" si="16">TIME(H16,I16,J16)</f>
        <v>2.4999999999999998E-2</v>
      </c>
      <c r="L16" s="1">
        <v>5</v>
      </c>
      <c r="M16" s="1">
        <f>'Plongeurs 2'!M5</f>
        <v>11</v>
      </c>
      <c r="N16" s="1">
        <f t="shared" ref="N16:N18" si="17">M16*L16</f>
        <v>55</v>
      </c>
      <c r="O16" s="14">
        <f>N16*($P$2/60)</f>
        <v>36.666666666666664</v>
      </c>
    </row>
    <row r="17" spans="1:15" x14ac:dyDescent="0.3">
      <c r="A17" s="23" t="s">
        <v>17</v>
      </c>
      <c r="B17" s="24"/>
      <c r="C17" s="38">
        <f>MAX(D15:D16)</f>
        <v>0.65069444444444458</v>
      </c>
      <c r="D17" s="36">
        <f>$C17+$K17</f>
        <v>0.67152777777777795</v>
      </c>
      <c r="E17" s="39"/>
      <c r="F17" s="39"/>
      <c r="G17" s="39"/>
      <c r="H17" s="23"/>
      <c r="I17" s="26">
        <v>30</v>
      </c>
      <c r="J17" s="23"/>
      <c r="K17" s="25">
        <f t="shared" si="16"/>
        <v>2.0833333333333332E-2</v>
      </c>
      <c r="L17" s="23"/>
      <c r="M17" s="23"/>
      <c r="N17" s="23">
        <f t="shared" si="17"/>
        <v>0</v>
      </c>
      <c r="O17" s="27">
        <f>N17*($P$2/60)</f>
        <v>0</v>
      </c>
    </row>
    <row r="18" spans="1:15" x14ac:dyDescent="0.3">
      <c r="A18" s="23">
        <v>9</v>
      </c>
      <c r="B18" s="24" t="s">
        <v>49</v>
      </c>
      <c r="C18" s="38">
        <f>D17</f>
        <v>0.67152777777777795</v>
      </c>
      <c r="D18" s="36">
        <f>$C18+$K18</f>
        <v>0.71319444444444458</v>
      </c>
      <c r="E18" s="39" t="s">
        <v>52</v>
      </c>
      <c r="F18" s="39" t="s">
        <v>51</v>
      </c>
      <c r="G18" s="39" t="s">
        <v>53</v>
      </c>
      <c r="H18" s="23"/>
      <c r="I18" s="26">
        <f>O18</f>
        <v>60</v>
      </c>
      <c r="J18" s="23"/>
      <c r="K18" s="25">
        <f t="shared" si="16"/>
        <v>4.1666666666666664E-2</v>
      </c>
      <c r="L18" s="23">
        <v>5</v>
      </c>
      <c r="M18" s="23">
        <v>18</v>
      </c>
      <c r="N18" s="23">
        <f t="shared" si="17"/>
        <v>90</v>
      </c>
      <c r="O18" s="27">
        <f>N18*($P$2/60)</f>
        <v>60</v>
      </c>
    </row>
    <row r="19" spans="1:15" x14ac:dyDescent="0.3">
      <c r="B19" s="20"/>
      <c r="C19" s="21"/>
      <c r="D19" s="5"/>
      <c r="I19" s="22"/>
      <c r="K19" s="5"/>
    </row>
  </sheetData>
  <phoneticPr fontId="18" type="noConversion"/>
  <pageMargins left="0.70866141732283505" right="0.70866141732283505" top="0.74803149606299202" bottom="0.74803149606299202" header="0.31496062992126" footer="0.31496062992126"/>
  <pageSetup orientation="landscape" r:id="rId1"/>
  <headerFooter>
    <oddHeader>&amp;C&amp;"Calibri,Normal"&amp;K000000HORAIRE DÉTAILLÉ - DATE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5A68-92FC-EE44-AE96-8ACD4B9F7F59}">
  <sheetPr>
    <pageSetUpPr fitToPage="1"/>
  </sheetPr>
  <dimension ref="A1:Q16"/>
  <sheetViews>
    <sheetView tabSelected="1" workbookViewId="0">
      <selection activeCell="E26" sqref="E26"/>
    </sheetView>
  </sheetViews>
  <sheetFormatPr baseColWidth="10" defaultColWidth="11.44140625" defaultRowHeight="14.4" x14ac:dyDescent="0.3"/>
  <cols>
    <col min="2" max="2" width="26.33203125" customWidth="1"/>
    <col min="3" max="3" width="6.77734375" bestFit="1" customWidth="1"/>
    <col min="4" max="4" width="5.44140625" bestFit="1" customWidth="1"/>
    <col min="5" max="5" width="6.44140625" bestFit="1" customWidth="1"/>
    <col min="6" max="6" width="11.77734375" bestFit="1" customWidth="1"/>
    <col min="8" max="8" width="6.77734375" hidden="1" customWidth="1"/>
    <col min="9" max="9" width="8.33203125" hidden="1" customWidth="1"/>
    <col min="10" max="10" width="9.33203125" hidden="1" customWidth="1"/>
    <col min="11" max="11" width="0" hidden="1" customWidth="1"/>
    <col min="12" max="12" width="7.44140625" hidden="1" customWidth="1"/>
    <col min="13" max="13" width="9.77734375" hidden="1" customWidth="1"/>
    <col min="14" max="14" width="11.6640625" hidden="1" customWidth="1"/>
    <col min="15" max="15" width="0" style="6" hidden="1" customWidth="1"/>
    <col min="16" max="17" width="0" hidden="1" customWidth="1"/>
  </cols>
  <sheetData>
    <row r="1" spans="1:17" x14ac:dyDescent="0.3">
      <c r="A1" s="3" t="s">
        <v>55</v>
      </c>
      <c r="B1" s="3" t="s">
        <v>56</v>
      </c>
      <c r="C1" s="3" t="s">
        <v>1</v>
      </c>
      <c r="D1" s="3" t="s">
        <v>7</v>
      </c>
      <c r="E1" s="3" t="s">
        <v>2</v>
      </c>
      <c r="F1" s="3" t="s">
        <v>3</v>
      </c>
      <c r="G1" s="3" t="s">
        <v>4</v>
      </c>
      <c r="H1" s="3" t="s">
        <v>8</v>
      </c>
      <c r="I1" s="3" t="s">
        <v>9</v>
      </c>
      <c r="J1" s="3" t="s">
        <v>10</v>
      </c>
      <c r="K1" s="3" t="s">
        <v>14</v>
      </c>
      <c r="L1" s="3" t="s">
        <v>5</v>
      </c>
      <c r="M1" s="3" t="s">
        <v>6</v>
      </c>
      <c r="N1" s="3" t="s">
        <v>12</v>
      </c>
      <c r="O1" s="4" t="s">
        <v>13</v>
      </c>
      <c r="P1" s="10" t="s">
        <v>50</v>
      </c>
    </row>
    <row r="2" spans="1:17" x14ac:dyDescent="0.3">
      <c r="A2" s="1" t="s">
        <v>21</v>
      </c>
      <c r="B2" s="3"/>
      <c r="C2" s="35">
        <v>0.34722222222222227</v>
      </c>
      <c r="D2" s="36">
        <f>$C2+$K2</f>
        <v>0.36805555555555558</v>
      </c>
      <c r="E2" s="37"/>
      <c r="F2" s="37"/>
      <c r="G2" s="37"/>
      <c r="H2" s="1"/>
      <c r="I2" s="12">
        <v>30</v>
      </c>
      <c r="J2" s="1"/>
      <c r="K2" s="11">
        <f t="shared" ref="K2:K5" si="0">TIME(H2,I2,J2)</f>
        <v>2.0833333333333332E-2</v>
      </c>
      <c r="L2" s="3"/>
      <c r="M2" s="3"/>
      <c r="N2" s="3"/>
      <c r="O2" s="4"/>
      <c r="P2" s="8">
        <v>40</v>
      </c>
      <c r="Q2" s="5"/>
    </row>
    <row r="3" spans="1:17" x14ac:dyDescent="0.3">
      <c r="A3" s="1" t="s">
        <v>18</v>
      </c>
      <c r="B3" s="13"/>
      <c r="C3" s="35">
        <f>D2</f>
        <v>0.36805555555555558</v>
      </c>
      <c r="D3" s="36">
        <f>$C3+$K3</f>
        <v>0.40972222222222227</v>
      </c>
      <c r="E3" s="37"/>
      <c r="F3" s="37"/>
      <c r="G3" s="37"/>
      <c r="H3" s="1"/>
      <c r="I3" s="12">
        <v>60</v>
      </c>
      <c r="J3" s="1"/>
      <c r="K3" s="11">
        <f t="shared" si="0"/>
        <v>4.1666666666666664E-2</v>
      </c>
      <c r="L3" s="1"/>
      <c r="M3" s="1"/>
      <c r="N3" s="1">
        <f t="shared" ref="N3" si="1">M3*L3</f>
        <v>0</v>
      </c>
      <c r="O3" s="14">
        <f>N3*$P$2/60</f>
        <v>0</v>
      </c>
    </row>
    <row r="4" spans="1:17" x14ac:dyDescent="0.3">
      <c r="A4" s="1" t="s">
        <v>19</v>
      </c>
      <c r="B4" s="13"/>
      <c r="C4" s="35">
        <f>D3</f>
        <v>0.40972222222222227</v>
      </c>
      <c r="D4" s="36">
        <f t="shared" ref="D4:D16" si="2">$C4+$K4</f>
        <v>0.42013888888888895</v>
      </c>
      <c r="E4" s="37"/>
      <c r="F4" s="37"/>
      <c r="G4" s="37"/>
      <c r="H4" s="1"/>
      <c r="I4" s="12">
        <v>15</v>
      </c>
      <c r="J4" s="1"/>
      <c r="K4" s="11">
        <f t="shared" si="0"/>
        <v>1.0416666666666666E-2</v>
      </c>
      <c r="L4" s="1"/>
      <c r="M4" s="1"/>
      <c r="N4" s="1"/>
      <c r="O4" s="14"/>
    </row>
    <row r="5" spans="1:17" x14ac:dyDescent="0.3">
      <c r="A5" s="1" t="s">
        <v>17</v>
      </c>
      <c r="B5" s="13"/>
      <c r="C5" s="35">
        <f t="shared" ref="C5:C6" si="3">D4</f>
        <v>0.42013888888888895</v>
      </c>
      <c r="D5" s="36">
        <f t="shared" si="2"/>
        <v>0.44097222222222227</v>
      </c>
      <c r="E5" s="37"/>
      <c r="F5" s="37"/>
      <c r="G5" s="37"/>
      <c r="H5" s="1"/>
      <c r="I5" s="12">
        <v>30</v>
      </c>
      <c r="J5" s="1"/>
      <c r="K5" s="11">
        <f t="shared" si="0"/>
        <v>2.0833333333333332E-2</v>
      </c>
      <c r="L5" s="1"/>
      <c r="M5" s="1"/>
      <c r="N5" s="1">
        <f t="shared" ref="N5" si="4">M5*L5</f>
        <v>0</v>
      </c>
      <c r="O5" s="14">
        <f>N5*$P$2/60</f>
        <v>0</v>
      </c>
    </row>
    <row r="6" spans="1:17" x14ac:dyDescent="0.3">
      <c r="A6" s="1">
        <v>1</v>
      </c>
      <c r="B6" s="13" t="s">
        <v>48</v>
      </c>
      <c r="C6" s="35">
        <f t="shared" si="3"/>
        <v>0.44097222222222227</v>
      </c>
      <c r="D6" s="36">
        <f t="shared" ref="D6:D12" si="5">C6+K6</f>
        <v>0.49375000000000002</v>
      </c>
      <c r="E6" s="37" t="s">
        <v>0</v>
      </c>
      <c r="F6" s="37" t="s">
        <v>26</v>
      </c>
      <c r="G6" s="37" t="s">
        <v>11</v>
      </c>
      <c r="H6" s="1"/>
      <c r="I6" s="12">
        <f>O6</f>
        <v>76.666666666666657</v>
      </c>
      <c r="J6" s="1"/>
      <c r="K6" s="11">
        <f>TIME(H6,I6,J6)</f>
        <v>5.2777777777777778E-2</v>
      </c>
      <c r="L6" s="1">
        <v>5</v>
      </c>
      <c r="M6" s="1">
        <f>'Plongeurs 2'!K4</f>
        <v>23</v>
      </c>
      <c r="N6" s="1">
        <f>M6*L6</f>
        <v>115</v>
      </c>
      <c r="O6" s="14">
        <f>N6*($P$2/60)</f>
        <v>76.666666666666657</v>
      </c>
    </row>
    <row r="7" spans="1:17" x14ac:dyDescent="0.3">
      <c r="A7" s="1">
        <v>2</v>
      </c>
      <c r="B7" s="13" t="s">
        <v>48</v>
      </c>
      <c r="C7" s="35">
        <f>D5</f>
        <v>0.44097222222222227</v>
      </c>
      <c r="D7" s="36">
        <f t="shared" si="5"/>
        <v>0.50555555555555565</v>
      </c>
      <c r="E7" s="37" t="s">
        <v>0</v>
      </c>
      <c r="F7" s="37" t="s">
        <v>28</v>
      </c>
      <c r="G7" s="37" t="s">
        <v>15</v>
      </c>
      <c r="H7" s="1"/>
      <c r="I7" s="12">
        <f t="shared" ref="I7:I13" si="6">O7</f>
        <v>93.333333333333329</v>
      </c>
      <c r="J7" s="1"/>
      <c r="K7" s="11">
        <f t="shared" ref="K7:K16" si="7">TIME(H7,I7,J7)</f>
        <v>6.458333333333334E-2</v>
      </c>
      <c r="L7" s="1">
        <v>5</v>
      </c>
      <c r="M7" s="1">
        <f>'Plongeurs 2'!M2</f>
        <v>28</v>
      </c>
      <c r="N7" s="1">
        <f t="shared" ref="N7:N13" si="8">M7*L7</f>
        <v>140</v>
      </c>
      <c r="O7" s="14">
        <f>N7*($P$2/60)</f>
        <v>93.333333333333329</v>
      </c>
    </row>
    <row r="8" spans="1:17" x14ac:dyDescent="0.3">
      <c r="A8" s="1" t="s">
        <v>47</v>
      </c>
      <c r="B8" s="13"/>
      <c r="C8" s="35">
        <f>MAX(D6:D7)</f>
        <v>0.50555555555555565</v>
      </c>
      <c r="D8" s="36">
        <f t="shared" si="5"/>
        <v>0.54722222222222228</v>
      </c>
      <c r="E8" s="37"/>
      <c r="F8" s="37"/>
      <c r="G8" s="37"/>
      <c r="H8" s="1"/>
      <c r="I8" s="12">
        <v>60</v>
      </c>
      <c r="J8" s="1"/>
      <c r="K8" s="11">
        <f t="shared" si="7"/>
        <v>4.1666666666666664E-2</v>
      </c>
      <c r="L8" s="1"/>
      <c r="M8" s="1"/>
      <c r="N8" s="1"/>
      <c r="O8" s="14"/>
    </row>
    <row r="9" spans="1:17" x14ac:dyDescent="0.3">
      <c r="A9" s="1" t="s">
        <v>17</v>
      </c>
      <c r="B9" s="13"/>
      <c r="C9" s="35">
        <f>D8</f>
        <v>0.54722222222222228</v>
      </c>
      <c r="D9" s="36">
        <f t="shared" si="5"/>
        <v>0.56805555555555565</v>
      </c>
      <c r="E9" s="37"/>
      <c r="F9" s="37"/>
      <c r="G9" s="37"/>
      <c r="H9" s="1"/>
      <c r="I9" s="12">
        <v>30</v>
      </c>
      <c r="J9" s="1"/>
      <c r="K9" s="11">
        <f t="shared" si="7"/>
        <v>2.0833333333333332E-2</v>
      </c>
      <c r="L9" s="1"/>
      <c r="M9" s="1"/>
      <c r="N9" s="1"/>
      <c r="O9" s="14"/>
    </row>
    <row r="10" spans="1:17" x14ac:dyDescent="0.3">
      <c r="A10" s="1">
        <v>3</v>
      </c>
      <c r="B10" s="13" t="s">
        <v>48</v>
      </c>
      <c r="C10" s="35">
        <f>D9</f>
        <v>0.56805555555555565</v>
      </c>
      <c r="D10" s="36">
        <f t="shared" si="5"/>
        <v>0.57916666666666672</v>
      </c>
      <c r="E10" s="37" t="s">
        <v>31</v>
      </c>
      <c r="F10" s="37" t="s">
        <v>27</v>
      </c>
      <c r="G10" s="37" t="s">
        <v>11</v>
      </c>
      <c r="H10" s="1"/>
      <c r="I10" s="12">
        <f t="shared" si="6"/>
        <v>16.666666666666664</v>
      </c>
      <c r="J10" s="1"/>
      <c r="K10" s="11">
        <f t="shared" si="7"/>
        <v>1.1111111111111112E-2</v>
      </c>
      <c r="L10" s="1">
        <v>5</v>
      </c>
      <c r="M10" s="1">
        <f>'Plongeurs 2'!L5</f>
        <v>5</v>
      </c>
      <c r="N10" s="1">
        <f t="shared" si="8"/>
        <v>25</v>
      </c>
      <c r="O10" s="14">
        <f>N10*($P$2/60)</f>
        <v>16.666666666666664</v>
      </c>
    </row>
    <row r="11" spans="1:17" x14ac:dyDescent="0.3">
      <c r="A11" s="1">
        <v>4</v>
      </c>
      <c r="B11" s="13" t="s">
        <v>48</v>
      </c>
      <c r="C11" s="35">
        <f>D10</f>
        <v>0.57916666666666672</v>
      </c>
      <c r="D11" s="36">
        <f t="shared" si="5"/>
        <v>0.59305555555555556</v>
      </c>
      <c r="E11" s="37" t="s">
        <v>0</v>
      </c>
      <c r="F11" s="37" t="s">
        <v>27</v>
      </c>
      <c r="G11" s="37" t="s">
        <v>11</v>
      </c>
      <c r="H11" s="1"/>
      <c r="I11" s="12">
        <f t="shared" si="6"/>
        <v>20</v>
      </c>
      <c r="J11" s="1"/>
      <c r="K11" s="11">
        <f t="shared" si="7"/>
        <v>1.3888888888888888E-2</v>
      </c>
      <c r="L11" s="1">
        <v>5</v>
      </c>
      <c r="M11" s="1">
        <f>'Plongeurs 2'!L4</f>
        <v>6</v>
      </c>
      <c r="N11" s="1">
        <f t="shared" si="8"/>
        <v>30</v>
      </c>
      <c r="O11" s="14">
        <f>N11*($P$2/60)</f>
        <v>20</v>
      </c>
    </row>
    <row r="12" spans="1:17" x14ac:dyDescent="0.3">
      <c r="A12" s="1">
        <v>5</v>
      </c>
      <c r="B12" s="13" t="s">
        <v>48</v>
      </c>
      <c r="C12" s="35">
        <f>D9</f>
        <v>0.56805555555555565</v>
      </c>
      <c r="D12" s="36">
        <f t="shared" si="5"/>
        <v>0.5722222222222223</v>
      </c>
      <c r="E12" s="37" t="s">
        <v>31</v>
      </c>
      <c r="F12" s="37" t="s">
        <v>29</v>
      </c>
      <c r="G12" s="37" t="s">
        <v>15</v>
      </c>
      <c r="H12" s="1"/>
      <c r="I12" s="12">
        <f t="shared" si="6"/>
        <v>6.6666666666666661</v>
      </c>
      <c r="J12" s="1"/>
      <c r="K12" s="11">
        <f t="shared" si="7"/>
        <v>4.1666666666666666E-3</v>
      </c>
      <c r="L12" s="1">
        <v>5</v>
      </c>
      <c r="M12" s="1">
        <f>'Plongeurs 2'!N3</f>
        <v>2</v>
      </c>
      <c r="N12" s="1">
        <f t="shared" si="8"/>
        <v>10</v>
      </c>
      <c r="O12" s="14">
        <f>N12*($P$2/60)</f>
        <v>6.6666666666666661</v>
      </c>
    </row>
    <row r="13" spans="1:17" x14ac:dyDescent="0.3">
      <c r="A13" s="1">
        <v>6</v>
      </c>
      <c r="B13" s="13" t="s">
        <v>48</v>
      </c>
      <c r="C13" s="35">
        <f>D12</f>
        <v>0.5722222222222223</v>
      </c>
      <c r="D13" s="36">
        <f>$C13+$K13</f>
        <v>0.59513888888888899</v>
      </c>
      <c r="E13" s="37" t="s">
        <v>0</v>
      </c>
      <c r="F13" s="37" t="s">
        <v>29</v>
      </c>
      <c r="G13" s="37" t="s">
        <v>15</v>
      </c>
      <c r="H13" s="1"/>
      <c r="I13" s="12">
        <f t="shared" si="6"/>
        <v>33.333333333333329</v>
      </c>
      <c r="J13" s="1"/>
      <c r="K13" s="11">
        <f t="shared" si="7"/>
        <v>2.2916666666666669E-2</v>
      </c>
      <c r="L13" s="1">
        <v>5</v>
      </c>
      <c r="M13" s="1">
        <f>'Plongeurs 2'!N2</f>
        <v>10</v>
      </c>
      <c r="N13" s="1">
        <f t="shared" si="8"/>
        <v>50</v>
      </c>
      <c r="O13" s="14">
        <f>N13*($P$2/60)</f>
        <v>33.333333333333329</v>
      </c>
    </row>
    <row r="14" spans="1:17" x14ac:dyDescent="0.3">
      <c r="A14" s="1" t="s">
        <v>17</v>
      </c>
      <c r="B14" s="13"/>
      <c r="C14" s="35">
        <f>MAX(D10:D13)</f>
        <v>0.59513888888888899</v>
      </c>
      <c r="D14" s="36">
        <f>C14+K14</f>
        <v>0.61597222222222237</v>
      </c>
      <c r="E14" s="37"/>
      <c r="F14" s="37"/>
      <c r="G14" s="37"/>
      <c r="H14" s="1"/>
      <c r="I14" s="12">
        <v>30</v>
      </c>
      <c r="J14" s="1"/>
      <c r="K14" s="11">
        <f t="shared" si="7"/>
        <v>2.0833333333333332E-2</v>
      </c>
      <c r="L14" s="1"/>
      <c r="M14" s="1"/>
      <c r="N14" s="1"/>
      <c r="O14" s="14"/>
    </row>
    <row r="15" spans="1:17" x14ac:dyDescent="0.3">
      <c r="A15" s="1">
        <v>7</v>
      </c>
      <c r="B15" s="13" t="s">
        <v>48</v>
      </c>
      <c r="C15" s="35">
        <f>D14</f>
        <v>0.61597222222222237</v>
      </c>
      <c r="D15" s="36">
        <f>C15+K15</f>
        <v>0.65069444444444458</v>
      </c>
      <c r="E15" s="37" t="s">
        <v>31</v>
      </c>
      <c r="F15" s="37" t="s">
        <v>26</v>
      </c>
      <c r="G15" s="37" t="s">
        <v>11</v>
      </c>
      <c r="H15" s="1"/>
      <c r="I15" s="12">
        <f t="shared" ref="I15:I16" si="9">O15</f>
        <v>50</v>
      </c>
      <c r="J15" s="1"/>
      <c r="K15" s="11">
        <f t="shared" si="7"/>
        <v>3.4722222222222224E-2</v>
      </c>
      <c r="L15" s="1">
        <v>5</v>
      </c>
      <c r="M15" s="1">
        <f>'Plongeurs 2'!K5</f>
        <v>15</v>
      </c>
      <c r="N15" s="1">
        <f t="shared" ref="N15:N16" si="10">M15*L15</f>
        <v>75</v>
      </c>
      <c r="O15" s="14">
        <f>N15*($P$2/60)</f>
        <v>50</v>
      </c>
    </row>
    <row r="16" spans="1:17" x14ac:dyDescent="0.3">
      <c r="A16" s="1">
        <v>8</v>
      </c>
      <c r="B16" s="13" t="s">
        <v>48</v>
      </c>
      <c r="C16" s="35">
        <f>D14</f>
        <v>0.61597222222222237</v>
      </c>
      <c r="D16" s="36">
        <f t="shared" si="2"/>
        <v>0.64097222222222239</v>
      </c>
      <c r="E16" s="37" t="s">
        <v>31</v>
      </c>
      <c r="F16" s="37" t="s">
        <v>28</v>
      </c>
      <c r="G16" s="37" t="s">
        <v>15</v>
      </c>
      <c r="H16" s="1"/>
      <c r="I16" s="12">
        <f t="shared" si="9"/>
        <v>36.666666666666664</v>
      </c>
      <c r="J16" s="1"/>
      <c r="K16" s="11">
        <f t="shared" si="7"/>
        <v>2.4999999999999998E-2</v>
      </c>
      <c r="L16" s="1">
        <v>5</v>
      </c>
      <c r="M16" s="1">
        <f>'Plongeurs 2'!M3</f>
        <v>11</v>
      </c>
      <c r="N16" s="1">
        <f t="shared" si="10"/>
        <v>55</v>
      </c>
      <c r="O16" s="14">
        <f>N16*($P$2/60)</f>
        <v>36.666666666666664</v>
      </c>
    </row>
  </sheetData>
  <pageMargins left="0.70866141732283505" right="0.70866141732283505" top="0.74803149606299202" bottom="0.74803149606299202" header="0.31496062992126" footer="0.31496062992126"/>
  <pageSetup scale="70" orientation="landscape" horizontalDpi="0" verticalDpi="0"/>
  <headerFooter>
    <oddHeader xml:space="preserve">&amp;C&amp;"Calibri,Normal"&amp;K000000HORAIRE DÉTAILLÉ - DATE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55D6-AA00-994B-9F6A-3FB202437119}">
  <sheetPr>
    <pageSetUpPr fitToPage="1"/>
  </sheetPr>
  <dimension ref="A1:R30"/>
  <sheetViews>
    <sheetView zoomScale="88" workbookViewId="0">
      <selection activeCell="R9" sqref="R9"/>
    </sheetView>
  </sheetViews>
  <sheetFormatPr baseColWidth="10" defaultColWidth="11.44140625" defaultRowHeight="14.4" x14ac:dyDescent="0.3"/>
  <cols>
    <col min="2" max="2" width="26.33203125" customWidth="1"/>
    <col min="3" max="3" width="9.33203125" bestFit="1" customWidth="1"/>
    <col min="4" max="4" width="5.44140625" bestFit="1" customWidth="1"/>
    <col min="5" max="5" width="6.44140625" bestFit="1" customWidth="1"/>
    <col min="6" max="6" width="11.77734375" bestFit="1" customWidth="1"/>
    <col min="8" max="8" width="6.77734375" hidden="1" customWidth="1"/>
    <col min="9" max="9" width="8.33203125" hidden="1" customWidth="1"/>
    <col min="10" max="10" width="9.33203125" hidden="1" customWidth="1"/>
    <col min="11" max="11" width="0" hidden="1" customWidth="1"/>
    <col min="12" max="12" width="7.44140625" hidden="1" customWidth="1"/>
    <col min="13" max="13" width="9.77734375" hidden="1" customWidth="1"/>
    <col min="14" max="14" width="11.6640625" hidden="1" customWidth="1"/>
    <col min="15" max="15" width="0" style="6" hidden="1" customWidth="1"/>
    <col min="16" max="17" width="0" hidden="1" customWidth="1"/>
    <col min="18" max="18" width="19.33203125" customWidth="1"/>
  </cols>
  <sheetData>
    <row r="1" spans="1:17" x14ac:dyDescent="0.3">
      <c r="A1" s="3" t="s">
        <v>55</v>
      </c>
      <c r="B1" s="15" t="s">
        <v>58</v>
      </c>
      <c r="C1" s="3" t="s">
        <v>1</v>
      </c>
      <c r="D1" s="3" t="s">
        <v>7</v>
      </c>
      <c r="E1" s="3" t="s">
        <v>2</v>
      </c>
      <c r="F1" s="3" t="s">
        <v>3</v>
      </c>
      <c r="G1" s="3" t="s">
        <v>4</v>
      </c>
      <c r="H1" s="3" t="s">
        <v>8</v>
      </c>
      <c r="I1" s="3" t="s">
        <v>9</v>
      </c>
      <c r="J1" s="3" t="s">
        <v>10</v>
      </c>
      <c r="K1" s="3" t="s">
        <v>14</v>
      </c>
      <c r="L1" s="3" t="s">
        <v>5</v>
      </c>
      <c r="M1" s="3" t="s">
        <v>6</v>
      </c>
      <c r="N1" s="3" t="s">
        <v>12</v>
      </c>
      <c r="O1" s="4" t="s">
        <v>13</v>
      </c>
      <c r="P1" s="10" t="s">
        <v>50</v>
      </c>
    </row>
    <row r="2" spans="1:17" x14ac:dyDescent="0.3">
      <c r="A2" s="1" t="s">
        <v>21</v>
      </c>
      <c r="B2" s="3"/>
      <c r="C2" s="35">
        <v>0.35416666666666669</v>
      </c>
      <c r="D2" s="36">
        <f>$C2+$K2</f>
        <v>0.375</v>
      </c>
      <c r="E2" s="37"/>
      <c r="F2" s="37"/>
      <c r="G2" s="37"/>
      <c r="H2" s="1"/>
      <c r="I2" s="12">
        <v>30</v>
      </c>
      <c r="J2" s="1"/>
      <c r="K2" s="11">
        <f t="shared" ref="K2:K5" si="0">TIME(H2,I2,J2)</f>
        <v>2.0833333333333332E-2</v>
      </c>
      <c r="L2" s="3"/>
      <c r="M2" s="3"/>
      <c r="N2" s="3"/>
      <c r="O2" s="4"/>
      <c r="P2" s="8">
        <v>40</v>
      </c>
      <c r="Q2" s="5"/>
    </row>
    <row r="3" spans="1:17" x14ac:dyDescent="0.3">
      <c r="A3" s="1" t="s">
        <v>18</v>
      </c>
      <c r="B3" s="13"/>
      <c r="C3" s="35">
        <f>D2</f>
        <v>0.375</v>
      </c>
      <c r="D3" s="36">
        <f>$C3+$K3</f>
        <v>0.41666666666666669</v>
      </c>
      <c r="E3" s="37"/>
      <c r="F3" s="37"/>
      <c r="G3" s="37"/>
      <c r="H3" s="1"/>
      <c r="I3" s="12">
        <v>60</v>
      </c>
      <c r="J3" s="1"/>
      <c r="K3" s="11">
        <f t="shared" si="0"/>
        <v>4.1666666666666664E-2</v>
      </c>
      <c r="L3" s="1"/>
      <c r="M3" s="1"/>
      <c r="N3" s="1">
        <f t="shared" ref="N3" si="1">M3*L3</f>
        <v>0</v>
      </c>
      <c r="O3" s="14">
        <f>N3*$P$2/60</f>
        <v>0</v>
      </c>
    </row>
    <row r="4" spans="1:17" x14ac:dyDescent="0.3">
      <c r="A4" s="1" t="s">
        <v>19</v>
      </c>
      <c r="B4" s="13"/>
      <c r="C4" s="35">
        <f>D3</f>
        <v>0.41666666666666669</v>
      </c>
      <c r="D4" s="36">
        <f t="shared" ref="D4:D5" si="2">$C4+$K4</f>
        <v>0.42708333333333337</v>
      </c>
      <c r="E4" s="37"/>
      <c r="F4" s="37"/>
      <c r="G4" s="37"/>
      <c r="H4" s="1"/>
      <c r="I4" s="12">
        <v>15</v>
      </c>
      <c r="J4" s="1"/>
      <c r="K4" s="11">
        <f t="shared" si="0"/>
        <v>1.0416666666666666E-2</v>
      </c>
      <c r="L4" s="1"/>
      <c r="M4" s="1"/>
      <c r="N4" s="1"/>
      <c r="O4" s="14"/>
    </row>
    <row r="5" spans="1:17" x14ac:dyDescent="0.3">
      <c r="A5" s="1" t="s">
        <v>16</v>
      </c>
      <c r="B5" s="13"/>
      <c r="C5" s="35">
        <f t="shared" ref="C5:C6" si="3">D4</f>
        <v>0.42708333333333337</v>
      </c>
      <c r="D5" s="36">
        <f t="shared" si="2"/>
        <v>0.44097222222222227</v>
      </c>
      <c r="E5" s="37"/>
      <c r="F5" s="37"/>
      <c r="G5" s="37"/>
      <c r="H5" s="1"/>
      <c r="I5" s="12">
        <v>20</v>
      </c>
      <c r="J5" s="1"/>
      <c r="K5" s="11">
        <f t="shared" si="0"/>
        <v>1.3888888888888888E-2</v>
      </c>
      <c r="L5" s="1"/>
      <c r="M5" s="1"/>
      <c r="N5" s="1">
        <f t="shared" ref="N5" si="4">M5*L5</f>
        <v>0</v>
      </c>
      <c r="O5" s="14">
        <f>N5*$P$2/60</f>
        <v>0</v>
      </c>
    </row>
    <row r="6" spans="1:17" x14ac:dyDescent="0.3">
      <c r="A6" s="1">
        <v>1</v>
      </c>
      <c r="B6" s="13" t="s">
        <v>49</v>
      </c>
      <c r="C6" s="35">
        <f t="shared" si="3"/>
        <v>0.44097222222222227</v>
      </c>
      <c r="D6" s="36">
        <f>C6+K6</f>
        <v>0.45763888888888893</v>
      </c>
      <c r="E6" s="37" t="s">
        <v>0</v>
      </c>
      <c r="F6" s="37" t="s">
        <v>26</v>
      </c>
      <c r="G6" s="37" t="s">
        <v>15</v>
      </c>
      <c r="H6" s="1"/>
      <c r="I6" s="12">
        <f>O6</f>
        <v>24</v>
      </c>
      <c r="J6" s="1"/>
      <c r="K6" s="11">
        <f>TIME(H6,I6,J6)</f>
        <v>1.6666666666666666E-2</v>
      </c>
      <c r="L6" s="1">
        <v>3</v>
      </c>
      <c r="M6" s="1">
        <v>12</v>
      </c>
      <c r="N6" s="1">
        <f>M6*L6</f>
        <v>36</v>
      </c>
      <c r="O6" s="14">
        <f>N6*($P$2/60)</f>
        <v>24</v>
      </c>
    </row>
    <row r="7" spans="1:17" x14ac:dyDescent="0.3">
      <c r="A7" s="1">
        <v>2</v>
      </c>
      <c r="B7" s="13" t="s">
        <v>49</v>
      </c>
      <c r="C7" s="35">
        <f>D5</f>
        <v>0.44097222222222227</v>
      </c>
      <c r="D7" s="36">
        <f>C7+K7</f>
        <v>0.45763888888888893</v>
      </c>
      <c r="E7" s="37" t="s">
        <v>31</v>
      </c>
      <c r="F7" s="37" t="s">
        <v>26</v>
      </c>
      <c r="G7" s="37" t="s">
        <v>11</v>
      </c>
      <c r="H7" s="1"/>
      <c r="I7" s="12">
        <f t="shared" ref="I7:I23" si="5">O7</f>
        <v>24</v>
      </c>
      <c r="J7" s="1"/>
      <c r="K7" s="11">
        <f t="shared" ref="K7:K26" si="6">TIME(H7,I7,J7)</f>
        <v>1.6666666666666666E-2</v>
      </c>
      <c r="L7" s="1">
        <v>3</v>
      </c>
      <c r="M7" s="1">
        <v>12</v>
      </c>
      <c r="N7" s="1">
        <f t="shared" ref="N7:N15" si="7">M7*L7</f>
        <v>36</v>
      </c>
      <c r="O7" s="14">
        <f>N7*($P$2/60)</f>
        <v>24</v>
      </c>
    </row>
    <row r="8" spans="1:17" x14ac:dyDescent="0.3">
      <c r="A8" s="1" t="s">
        <v>17</v>
      </c>
      <c r="B8" s="13"/>
      <c r="C8" s="35">
        <f>MAX(D6:D7)</f>
        <v>0.45763888888888893</v>
      </c>
      <c r="D8" s="36">
        <f>C8+K8</f>
        <v>0.47847222222222224</v>
      </c>
      <c r="E8" s="37"/>
      <c r="F8" s="37"/>
      <c r="G8" s="37"/>
      <c r="H8" s="1"/>
      <c r="I8" s="12">
        <v>30</v>
      </c>
      <c r="J8" s="1"/>
      <c r="K8" s="11">
        <f t="shared" si="6"/>
        <v>2.0833333333333332E-2</v>
      </c>
      <c r="L8" s="1"/>
      <c r="M8" s="1"/>
      <c r="N8" s="1"/>
      <c r="O8" s="14"/>
    </row>
    <row r="9" spans="1:17" x14ac:dyDescent="0.3">
      <c r="A9" s="1">
        <v>3</v>
      </c>
      <c r="B9" s="13" t="s">
        <v>49</v>
      </c>
      <c r="C9" s="35">
        <f>D8</f>
        <v>0.47847222222222224</v>
      </c>
      <c r="D9" s="36">
        <f>C9+K9</f>
        <v>0.48541666666666666</v>
      </c>
      <c r="E9" s="37" t="s">
        <v>31</v>
      </c>
      <c r="F9" s="37" t="s">
        <v>27</v>
      </c>
      <c r="G9" s="37" t="s">
        <v>15</v>
      </c>
      <c r="H9" s="1"/>
      <c r="I9" s="12">
        <f>O9</f>
        <v>10</v>
      </c>
      <c r="J9" s="1"/>
      <c r="K9" s="11">
        <f t="shared" si="6"/>
        <v>6.9444444444444441E-3</v>
      </c>
      <c r="L9" s="1">
        <v>3</v>
      </c>
      <c r="M9" s="1">
        <v>5</v>
      </c>
      <c r="N9" s="1">
        <f t="shared" si="7"/>
        <v>15</v>
      </c>
      <c r="O9" s="14">
        <f>N9*($P$2/60)</f>
        <v>10</v>
      </c>
    </row>
    <row r="10" spans="1:17" x14ac:dyDescent="0.3">
      <c r="A10" s="1">
        <v>4</v>
      </c>
      <c r="B10" s="13" t="s">
        <v>49</v>
      </c>
      <c r="C10" s="35">
        <f>D9</f>
        <v>0.48541666666666666</v>
      </c>
      <c r="D10" s="36">
        <f>C10+K10</f>
        <v>0.49375000000000002</v>
      </c>
      <c r="E10" s="37" t="s">
        <v>0</v>
      </c>
      <c r="F10" s="37" t="s">
        <v>27</v>
      </c>
      <c r="G10" s="37" t="s">
        <v>15</v>
      </c>
      <c r="H10" s="1"/>
      <c r="I10" s="12">
        <f t="shared" ref="I10:I12" si="8">O10</f>
        <v>12</v>
      </c>
      <c r="J10" s="1"/>
      <c r="K10" s="11">
        <f t="shared" si="6"/>
        <v>8.3333333333333332E-3</v>
      </c>
      <c r="L10" s="1">
        <v>3</v>
      </c>
      <c r="M10" s="1">
        <v>6</v>
      </c>
      <c r="N10" s="1">
        <f t="shared" si="7"/>
        <v>18</v>
      </c>
      <c r="O10" s="14">
        <f>N10*($P$2/60)</f>
        <v>12</v>
      </c>
    </row>
    <row r="11" spans="1:17" x14ac:dyDescent="0.3">
      <c r="A11" s="1">
        <v>5</v>
      </c>
      <c r="B11" s="13" t="s">
        <v>49</v>
      </c>
      <c r="C11" s="35">
        <f>D8</f>
        <v>0.47847222222222224</v>
      </c>
      <c r="D11" s="36">
        <f t="shared" ref="D11:D14" si="9">C11+K11</f>
        <v>0.48194444444444445</v>
      </c>
      <c r="E11" s="37" t="s">
        <v>31</v>
      </c>
      <c r="F11" s="37" t="s">
        <v>29</v>
      </c>
      <c r="G11" s="37" t="s">
        <v>11</v>
      </c>
      <c r="H11" s="1"/>
      <c r="I11" s="12">
        <f t="shared" si="8"/>
        <v>5.333333333333333</v>
      </c>
      <c r="J11" s="1"/>
      <c r="K11" s="11">
        <f t="shared" si="6"/>
        <v>3.472222222222222E-3</v>
      </c>
      <c r="L11" s="1">
        <v>4</v>
      </c>
      <c r="M11" s="1">
        <v>2</v>
      </c>
      <c r="N11" s="1">
        <f t="shared" si="7"/>
        <v>8</v>
      </c>
      <c r="O11" s="14">
        <f>N11*($P$2/60)</f>
        <v>5.333333333333333</v>
      </c>
    </row>
    <row r="12" spans="1:17" x14ac:dyDescent="0.3">
      <c r="A12" s="1">
        <v>6</v>
      </c>
      <c r="B12" s="13" t="s">
        <v>49</v>
      </c>
      <c r="C12" s="35">
        <f>D11</f>
        <v>0.48194444444444445</v>
      </c>
      <c r="D12" s="36">
        <f t="shared" si="9"/>
        <v>0.5</v>
      </c>
      <c r="E12" s="37" t="s">
        <v>0</v>
      </c>
      <c r="F12" s="37" t="s">
        <v>29</v>
      </c>
      <c r="G12" s="37" t="s">
        <v>11</v>
      </c>
      <c r="H12" s="1"/>
      <c r="I12" s="12">
        <f t="shared" si="8"/>
        <v>26.666666666666664</v>
      </c>
      <c r="J12" s="1"/>
      <c r="K12" s="11">
        <f t="shared" si="6"/>
        <v>1.8055555555555557E-2</v>
      </c>
      <c r="L12" s="1">
        <v>4</v>
      </c>
      <c r="M12" s="1">
        <v>10</v>
      </c>
      <c r="N12" s="1">
        <f t="shared" si="7"/>
        <v>40</v>
      </c>
      <c r="O12" s="14">
        <f t="shared" ref="O12:O15" si="10">N12*($P$2/60)</f>
        <v>26.666666666666664</v>
      </c>
    </row>
    <row r="13" spans="1:17" x14ac:dyDescent="0.3">
      <c r="A13" s="1" t="s">
        <v>16</v>
      </c>
      <c r="B13" s="13"/>
      <c r="C13" s="35">
        <f>MAX(D9:D12)</f>
        <v>0.5</v>
      </c>
      <c r="D13" s="36">
        <f t="shared" si="9"/>
        <v>0.51388888888888884</v>
      </c>
      <c r="E13" s="37"/>
      <c r="F13" s="37"/>
      <c r="G13" s="37"/>
      <c r="H13" s="1"/>
      <c r="I13" s="12">
        <v>20</v>
      </c>
      <c r="J13" s="1"/>
      <c r="K13" s="11">
        <f t="shared" si="6"/>
        <v>1.3888888888888888E-2</v>
      </c>
      <c r="L13" s="1"/>
      <c r="M13" s="1"/>
      <c r="N13" s="1"/>
      <c r="O13" s="14"/>
    </row>
    <row r="14" spans="1:17" x14ac:dyDescent="0.3">
      <c r="A14" s="1">
        <v>7</v>
      </c>
      <c r="B14" s="13" t="s">
        <v>49</v>
      </c>
      <c r="C14" s="35">
        <f>D13</f>
        <v>0.51388888888888884</v>
      </c>
      <c r="D14" s="36">
        <f t="shared" si="9"/>
        <v>0.52777777777777768</v>
      </c>
      <c r="E14" s="37" t="s">
        <v>0</v>
      </c>
      <c r="F14" s="37" t="s">
        <v>28</v>
      </c>
      <c r="G14" s="37" t="s">
        <v>15</v>
      </c>
      <c r="H14" s="1"/>
      <c r="I14" s="12">
        <v>20</v>
      </c>
      <c r="J14" s="1"/>
      <c r="K14" s="11">
        <f t="shared" si="6"/>
        <v>1.3888888888888888E-2</v>
      </c>
      <c r="L14" s="1">
        <v>4</v>
      </c>
      <c r="M14" s="1">
        <v>12</v>
      </c>
      <c r="N14" s="1">
        <f t="shared" si="7"/>
        <v>48</v>
      </c>
      <c r="O14" s="14">
        <f t="shared" si="10"/>
        <v>32</v>
      </c>
    </row>
    <row r="15" spans="1:17" x14ac:dyDescent="0.3">
      <c r="A15" s="1">
        <v>8</v>
      </c>
      <c r="B15" s="13" t="s">
        <v>49</v>
      </c>
      <c r="C15" s="35">
        <f>D13</f>
        <v>0.51388888888888884</v>
      </c>
      <c r="D15" s="36">
        <f t="shared" ref="D15:D20" si="11">C15+K15</f>
        <v>0.53402777777777777</v>
      </c>
      <c r="E15" s="37" t="s">
        <v>31</v>
      </c>
      <c r="F15" s="37" t="s">
        <v>28</v>
      </c>
      <c r="G15" s="37" t="s">
        <v>11</v>
      </c>
      <c r="H15" s="1"/>
      <c r="I15" s="12">
        <f>O15</f>
        <v>29.333333333333332</v>
      </c>
      <c r="J15" s="1"/>
      <c r="K15" s="11">
        <f t="shared" si="6"/>
        <v>2.013888888888889E-2</v>
      </c>
      <c r="L15" s="1">
        <v>4</v>
      </c>
      <c r="M15" s="1">
        <v>11</v>
      </c>
      <c r="N15" s="1">
        <f t="shared" si="7"/>
        <v>44</v>
      </c>
      <c r="O15" s="14">
        <f t="shared" si="10"/>
        <v>29.333333333333332</v>
      </c>
    </row>
    <row r="16" spans="1:17" x14ac:dyDescent="0.3">
      <c r="A16" s="43" t="s">
        <v>54</v>
      </c>
      <c r="B16" s="44"/>
      <c r="C16" s="35">
        <f>MAX(D14:D15)</f>
        <v>0.53402777777777777</v>
      </c>
      <c r="D16" s="36">
        <f t="shared" si="11"/>
        <v>0.5444444444444444</v>
      </c>
      <c r="E16" s="37"/>
      <c r="F16" s="37"/>
      <c r="G16" s="37"/>
      <c r="H16" s="1"/>
      <c r="I16" s="12">
        <v>15</v>
      </c>
      <c r="J16" s="1"/>
      <c r="K16" s="11">
        <f t="shared" si="6"/>
        <v>1.0416666666666666E-2</v>
      </c>
      <c r="L16" s="1"/>
      <c r="M16" s="1"/>
      <c r="N16" s="1"/>
      <c r="O16" s="14"/>
    </row>
    <row r="17" spans="1:18" x14ac:dyDescent="0.3">
      <c r="A17" s="1" t="s">
        <v>47</v>
      </c>
      <c r="B17" s="13"/>
      <c r="C17" s="35">
        <f>D16</f>
        <v>0.5444444444444444</v>
      </c>
      <c r="D17" s="36">
        <f t="shared" si="11"/>
        <v>0.58611111111111103</v>
      </c>
      <c r="E17" s="37"/>
      <c r="F17" s="37"/>
      <c r="G17" s="37"/>
      <c r="H17" s="1"/>
      <c r="I17" s="12">
        <v>60</v>
      </c>
      <c r="J17" s="1"/>
      <c r="K17" s="11">
        <f t="shared" si="6"/>
        <v>4.1666666666666664E-2</v>
      </c>
      <c r="L17" s="1"/>
      <c r="M17" s="1"/>
      <c r="N17" s="1"/>
      <c r="O17" s="14"/>
      <c r="R17" s="2"/>
    </row>
    <row r="18" spans="1:18" x14ac:dyDescent="0.3">
      <c r="A18" s="1" t="s">
        <v>16</v>
      </c>
      <c r="B18" s="13"/>
      <c r="C18" s="35">
        <f>D17</f>
        <v>0.58611111111111103</v>
      </c>
      <c r="D18" s="36">
        <f t="shared" si="11"/>
        <v>0.59999999999999987</v>
      </c>
      <c r="E18" s="37"/>
      <c r="F18" s="37"/>
      <c r="G18" s="37"/>
      <c r="H18" s="1"/>
      <c r="I18" s="12">
        <v>20</v>
      </c>
      <c r="J18" s="1"/>
      <c r="K18" s="11">
        <f>TIME(H18,I18,J18)</f>
        <v>1.3888888888888888E-2</v>
      </c>
      <c r="L18" s="1"/>
      <c r="M18" s="1"/>
      <c r="N18" s="1"/>
      <c r="O18" s="14"/>
      <c r="R18" s="2"/>
    </row>
    <row r="19" spans="1:18" x14ac:dyDescent="0.3">
      <c r="A19" s="1">
        <v>9</v>
      </c>
      <c r="B19" s="13" t="s">
        <v>49</v>
      </c>
      <c r="C19" s="35">
        <f t="shared" ref="C19" si="12">D18</f>
        <v>0.59999999999999987</v>
      </c>
      <c r="D19" s="36">
        <f t="shared" si="11"/>
        <v>0.61666666666666659</v>
      </c>
      <c r="E19" s="37" t="s">
        <v>0</v>
      </c>
      <c r="F19" s="37" t="s">
        <v>26</v>
      </c>
      <c r="G19" s="37" t="s">
        <v>11</v>
      </c>
      <c r="H19" s="1"/>
      <c r="I19" s="12">
        <f t="shared" si="5"/>
        <v>24</v>
      </c>
      <c r="J19" s="1"/>
      <c r="K19" s="11">
        <f t="shared" si="6"/>
        <v>1.6666666666666666E-2</v>
      </c>
      <c r="L19" s="1">
        <v>3</v>
      </c>
      <c r="M19" s="1">
        <v>12</v>
      </c>
      <c r="N19" s="1">
        <f t="shared" ref="N19:N23" si="13">M19*L19</f>
        <v>36</v>
      </c>
      <c r="O19" s="14">
        <f t="shared" ref="O19:O23" si="14">N19*($P$2/60)</f>
        <v>24</v>
      </c>
      <c r="R19" s="2"/>
    </row>
    <row r="20" spans="1:18" x14ac:dyDescent="0.3">
      <c r="A20" s="1">
        <v>10</v>
      </c>
      <c r="B20" s="13" t="s">
        <v>49</v>
      </c>
      <c r="C20" s="35">
        <f>D18</f>
        <v>0.59999999999999987</v>
      </c>
      <c r="D20" s="36">
        <f t="shared" si="11"/>
        <v>0.61666666666666659</v>
      </c>
      <c r="E20" s="37" t="s">
        <v>31</v>
      </c>
      <c r="F20" s="37" t="s">
        <v>26</v>
      </c>
      <c r="G20" s="37" t="s">
        <v>15</v>
      </c>
      <c r="H20" s="1"/>
      <c r="I20" s="12">
        <f t="shared" si="5"/>
        <v>24</v>
      </c>
      <c r="J20" s="1"/>
      <c r="K20" s="11">
        <f t="shared" si="6"/>
        <v>1.6666666666666666E-2</v>
      </c>
      <c r="L20" s="1">
        <v>3</v>
      </c>
      <c r="M20" s="1">
        <v>12</v>
      </c>
      <c r="N20" s="1">
        <f t="shared" si="13"/>
        <v>36</v>
      </c>
      <c r="O20" s="14">
        <f t="shared" si="14"/>
        <v>24</v>
      </c>
      <c r="R20" s="2"/>
    </row>
    <row r="21" spans="1:18" x14ac:dyDescent="0.3">
      <c r="A21" s="1" t="s">
        <v>17</v>
      </c>
      <c r="B21" s="13"/>
      <c r="C21" s="35">
        <f>MAX(D17:D20)</f>
        <v>0.61666666666666659</v>
      </c>
      <c r="D21" s="36">
        <f t="shared" ref="D21" si="15">C21+K21</f>
        <v>0.63749999999999996</v>
      </c>
      <c r="E21" s="37"/>
      <c r="F21" s="37"/>
      <c r="G21" s="37"/>
      <c r="H21" s="1"/>
      <c r="I21" s="12">
        <v>30</v>
      </c>
      <c r="J21" s="1"/>
      <c r="K21" s="11">
        <f t="shared" ref="K21" si="16">TIME(H21,I21,J21)</f>
        <v>2.0833333333333332E-2</v>
      </c>
      <c r="L21" s="1"/>
      <c r="M21" s="1"/>
      <c r="N21" s="1"/>
      <c r="O21" s="14"/>
      <c r="R21" s="2"/>
    </row>
    <row r="22" spans="1:18" x14ac:dyDescent="0.3">
      <c r="A22" s="1">
        <v>11</v>
      </c>
      <c r="B22" s="13" t="s">
        <v>49</v>
      </c>
      <c r="C22" s="35">
        <f>D21</f>
        <v>0.63749999999999996</v>
      </c>
      <c r="D22" s="36">
        <f>C22+K22</f>
        <v>0.64444444444444438</v>
      </c>
      <c r="E22" s="37" t="s">
        <v>31</v>
      </c>
      <c r="F22" s="37" t="s">
        <v>27</v>
      </c>
      <c r="G22" s="37" t="s">
        <v>11</v>
      </c>
      <c r="H22" s="1"/>
      <c r="I22" s="12">
        <f t="shared" si="5"/>
        <v>10</v>
      </c>
      <c r="J22" s="1"/>
      <c r="K22" s="11">
        <f t="shared" si="6"/>
        <v>6.9444444444444441E-3</v>
      </c>
      <c r="L22" s="1">
        <v>3</v>
      </c>
      <c r="M22" s="1">
        <v>5</v>
      </c>
      <c r="N22" s="1">
        <f t="shared" si="13"/>
        <v>15</v>
      </c>
      <c r="O22" s="14">
        <f t="shared" si="14"/>
        <v>10</v>
      </c>
      <c r="R22" s="2"/>
    </row>
    <row r="23" spans="1:18" x14ac:dyDescent="0.3">
      <c r="A23" s="1">
        <v>12</v>
      </c>
      <c r="B23" s="13" t="s">
        <v>49</v>
      </c>
      <c r="C23" s="35">
        <f>D22</f>
        <v>0.64444444444444438</v>
      </c>
      <c r="D23" s="36">
        <f>C23+K23</f>
        <v>0.65277777777777768</v>
      </c>
      <c r="E23" s="37" t="s">
        <v>0</v>
      </c>
      <c r="F23" s="37" t="s">
        <v>27</v>
      </c>
      <c r="G23" s="37" t="s">
        <v>11</v>
      </c>
      <c r="H23" s="1"/>
      <c r="I23" s="12">
        <f t="shared" si="5"/>
        <v>12</v>
      </c>
      <c r="J23" s="1"/>
      <c r="K23" s="11">
        <f t="shared" si="6"/>
        <v>8.3333333333333332E-3</v>
      </c>
      <c r="L23" s="1">
        <v>3</v>
      </c>
      <c r="M23" s="1">
        <v>6</v>
      </c>
      <c r="N23" s="1">
        <f t="shared" si="13"/>
        <v>18</v>
      </c>
      <c r="O23" s="14">
        <f t="shared" si="14"/>
        <v>12</v>
      </c>
    </row>
    <row r="24" spans="1:18" x14ac:dyDescent="0.3">
      <c r="A24" s="1">
        <v>13</v>
      </c>
      <c r="B24" s="13" t="s">
        <v>49</v>
      </c>
      <c r="C24" s="35">
        <f>D21</f>
        <v>0.63749999999999996</v>
      </c>
      <c r="D24" s="36">
        <f t="shared" ref="D24:D27" si="17">C24+K24</f>
        <v>0.64097222222222217</v>
      </c>
      <c r="E24" s="37" t="s">
        <v>31</v>
      </c>
      <c r="F24" s="37" t="s">
        <v>29</v>
      </c>
      <c r="G24" s="37" t="s">
        <v>15</v>
      </c>
      <c r="H24" s="1"/>
      <c r="I24" s="12">
        <f t="shared" ref="I24:I25" si="18">O24</f>
        <v>5.333333333333333</v>
      </c>
      <c r="J24" s="1"/>
      <c r="K24" s="11">
        <f t="shared" si="6"/>
        <v>3.472222222222222E-3</v>
      </c>
      <c r="L24" s="1">
        <v>4</v>
      </c>
      <c r="M24" s="1">
        <v>2</v>
      </c>
      <c r="N24" s="1">
        <f t="shared" ref="N24:N25" si="19">M24*L24</f>
        <v>8</v>
      </c>
      <c r="O24" s="14">
        <f t="shared" ref="O24:O25" si="20">N24*($P$2/60)</f>
        <v>5.333333333333333</v>
      </c>
    </row>
    <row r="25" spans="1:18" x14ac:dyDescent="0.3">
      <c r="A25" s="1">
        <v>14</v>
      </c>
      <c r="B25" s="13" t="s">
        <v>49</v>
      </c>
      <c r="C25" s="35">
        <f>D24</f>
        <v>0.64097222222222217</v>
      </c>
      <c r="D25" s="36">
        <f t="shared" si="17"/>
        <v>0.65902777777777777</v>
      </c>
      <c r="E25" s="37" t="s">
        <v>0</v>
      </c>
      <c r="F25" s="37" t="s">
        <v>29</v>
      </c>
      <c r="G25" s="37" t="s">
        <v>15</v>
      </c>
      <c r="H25" s="1"/>
      <c r="I25" s="12">
        <f t="shared" si="18"/>
        <v>26.666666666666664</v>
      </c>
      <c r="J25" s="1"/>
      <c r="K25" s="11">
        <f t="shared" si="6"/>
        <v>1.8055555555555557E-2</v>
      </c>
      <c r="L25" s="1">
        <v>4</v>
      </c>
      <c r="M25" s="1">
        <v>10</v>
      </c>
      <c r="N25" s="1">
        <f t="shared" si="19"/>
        <v>40</v>
      </c>
      <c r="O25" s="14">
        <f t="shared" si="20"/>
        <v>26.666666666666664</v>
      </c>
    </row>
    <row r="26" spans="1:18" x14ac:dyDescent="0.3">
      <c r="A26" s="1" t="s">
        <v>16</v>
      </c>
      <c r="B26" s="13"/>
      <c r="C26" s="35">
        <f>MAX(D22:D25)</f>
        <v>0.65902777777777777</v>
      </c>
      <c r="D26" s="36">
        <f t="shared" si="17"/>
        <v>0.67291666666666661</v>
      </c>
      <c r="E26" s="37"/>
      <c r="F26" s="37"/>
      <c r="G26" s="37"/>
      <c r="H26" s="1"/>
      <c r="I26" s="12">
        <v>20</v>
      </c>
      <c r="J26" s="1"/>
      <c r="K26" s="11">
        <f t="shared" si="6"/>
        <v>1.3888888888888888E-2</v>
      </c>
      <c r="L26" s="1"/>
      <c r="M26" s="1"/>
      <c r="N26" s="1"/>
      <c r="O26" s="14"/>
    </row>
    <row r="27" spans="1:18" x14ac:dyDescent="0.3">
      <c r="A27" s="1">
        <v>15</v>
      </c>
      <c r="B27" s="13" t="s">
        <v>49</v>
      </c>
      <c r="C27" s="35">
        <f>D26</f>
        <v>0.67291666666666661</v>
      </c>
      <c r="D27" s="36">
        <f t="shared" si="17"/>
        <v>0.69513888888888886</v>
      </c>
      <c r="E27" s="37" t="s">
        <v>0</v>
      </c>
      <c r="F27" s="37" t="s">
        <v>28</v>
      </c>
      <c r="G27" s="37" t="s">
        <v>11</v>
      </c>
      <c r="I27" s="12">
        <f t="shared" ref="I27:I28" si="21">O27</f>
        <v>32</v>
      </c>
      <c r="J27" s="1"/>
      <c r="K27" s="11">
        <f t="shared" ref="K27:K29" si="22">TIME(H27,I27,J27)</f>
        <v>2.2222222222222223E-2</v>
      </c>
      <c r="L27" s="1">
        <v>4</v>
      </c>
      <c r="M27" s="1">
        <v>12</v>
      </c>
      <c r="N27" s="1">
        <f t="shared" ref="N27:N28" si="23">M27*L27</f>
        <v>48</v>
      </c>
      <c r="O27" s="14">
        <f t="shared" ref="O27:O28" si="24">N27*($P$2/60)</f>
        <v>32</v>
      </c>
    </row>
    <row r="28" spans="1:18" x14ac:dyDescent="0.3">
      <c r="A28" s="1">
        <v>16</v>
      </c>
      <c r="B28" s="13" t="s">
        <v>49</v>
      </c>
      <c r="C28" s="40">
        <f>D26</f>
        <v>0.67291666666666661</v>
      </c>
      <c r="D28" s="41">
        <f>C28+K28</f>
        <v>0.69305555555555554</v>
      </c>
      <c r="E28" s="42" t="s">
        <v>31</v>
      </c>
      <c r="F28" s="42" t="s">
        <v>28</v>
      </c>
      <c r="G28" s="42" t="s">
        <v>15</v>
      </c>
      <c r="I28" s="18">
        <f t="shared" si="21"/>
        <v>29.333333333333332</v>
      </c>
      <c r="J28" s="17"/>
      <c r="K28" s="16">
        <f t="shared" si="22"/>
        <v>2.013888888888889E-2</v>
      </c>
      <c r="L28" s="17">
        <v>4</v>
      </c>
      <c r="M28" s="17">
        <v>11</v>
      </c>
      <c r="N28" s="17">
        <f t="shared" si="23"/>
        <v>44</v>
      </c>
      <c r="O28" s="19">
        <f t="shared" si="24"/>
        <v>29.333333333333332</v>
      </c>
    </row>
    <row r="29" spans="1:18" x14ac:dyDescent="0.3">
      <c r="A29" s="1" t="s">
        <v>20</v>
      </c>
      <c r="B29" s="13"/>
      <c r="C29" s="36">
        <f>MAX(D27:D28)+K5</f>
        <v>0.7090277777777777</v>
      </c>
      <c r="D29" s="36">
        <f>C29+K29</f>
        <v>0.7715277777777777</v>
      </c>
      <c r="E29" s="37"/>
      <c r="F29" s="37"/>
      <c r="G29" s="37"/>
      <c r="H29" s="1"/>
      <c r="I29" s="1">
        <v>90</v>
      </c>
      <c r="J29" s="1"/>
      <c r="K29" s="11">
        <f t="shared" si="22"/>
        <v>6.25E-2</v>
      </c>
      <c r="L29" s="1"/>
      <c r="M29" s="1"/>
      <c r="N29" s="1"/>
      <c r="O29" s="14"/>
    </row>
    <row r="30" spans="1:18" x14ac:dyDescent="0.3">
      <c r="B30" s="20"/>
      <c r="C30" s="5"/>
    </row>
  </sheetData>
  <mergeCells count="1">
    <mergeCell ref="A16:B16"/>
  </mergeCells>
  <phoneticPr fontId="18" type="noConversion"/>
  <pageMargins left="0.70866141732283505" right="0.70866141732283505" top="0.74803149606299202" bottom="0.74803149606299202" header="0.31496062992126" footer="0.31496062992126"/>
  <pageSetup scale="70" orientation="landscape" horizontalDpi="0" verticalDpi="0"/>
  <headerFooter>
    <oddHeader xml:space="preserve">&amp;C&amp;"Calibri,Normal"&amp;K000000HORAIRE DÉTAILLÉ - DATE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9B11C-05E9-904D-9F0D-FD0A0F066692}">
  <dimension ref="A1:N69"/>
  <sheetViews>
    <sheetView workbookViewId="0">
      <selection activeCell="B2" sqref="B2"/>
    </sheetView>
  </sheetViews>
  <sheetFormatPr baseColWidth="10" defaultRowHeight="14.4" x14ac:dyDescent="0.3"/>
  <cols>
    <col min="1" max="1" width="18" bestFit="1" customWidth="1"/>
    <col min="9" max="9" width="16.77734375" customWidth="1"/>
  </cols>
  <sheetData>
    <row r="1" spans="1:14" x14ac:dyDescent="0.3">
      <c r="A1" t="s">
        <v>30</v>
      </c>
      <c r="B1" t="s">
        <v>25</v>
      </c>
      <c r="C1" t="s">
        <v>24</v>
      </c>
      <c r="D1" t="s">
        <v>26</v>
      </c>
      <c r="E1" t="s">
        <v>27</v>
      </c>
      <c r="F1" t="s">
        <v>28</v>
      </c>
      <c r="G1" t="s">
        <v>29</v>
      </c>
      <c r="J1" s="1"/>
      <c r="K1" s="9" t="s">
        <v>26</v>
      </c>
      <c r="L1" s="9" t="s">
        <v>27</v>
      </c>
      <c r="M1" s="9" t="s">
        <v>28</v>
      </c>
      <c r="N1" s="9" t="s">
        <v>29</v>
      </c>
    </row>
    <row r="2" spans="1:14" ht="15" thickBot="1" x14ac:dyDescent="0.35">
      <c r="A2" t="s">
        <v>32</v>
      </c>
      <c r="B2" t="s">
        <v>22</v>
      </c>
      <c r="C2" t="s">
        <v>0</v>
      </c>
      <c r="D2" s="32">
        <v>3</v>
      </c>
      <c r="E2" s="32"/>
      <c r="F2" s="32"/>
      <c r="G2" s="32">
        <v>2</v>
      </c>
      <c r="I2" t="s">
        <v>15</v>
      </c>
      <c r="J2" s="1" t="s">
        <v>0</v>
      </c>
      <c r="K2" s="7">
        <f t="shared" ref="K2:N5" si="0">D2+D6+D10+D14+D18+D22+D26+D30+D34+D38+D42+D46+D50+D54+D58</f>
        <v>25</v>
      </c>
      <c r="L2" s="7">
        <f t="shared" si="0"/>
        <v>6</v>
      </c>
      <c r="M2" s="7">
        <f t="shared" si="0"/>
        <v>28</v>
      </c>
      <c r="N2" s="7">
        <f t="shared" si="0"/>
        <v>10</v>
      </c>
    </row>
    <row r="3" spans="1:14" ht="15" thickBot="1" x14ac:dyDescent="0.35">
      <c r="A3" t="s">
        <v>32</v>
      </c>
      <c r="B3" t="s">
        <v>22</v>
      </c>
      <c r="C3" t="s">
        <v>31</v>
      </c>
      <c r="D3" s="32">
        <v>3</v>
      </c>
      <c r="E3" s="32"/>
      <c r="F3" s="32">
        <v>1</v>
      </c>
      <c r="G3" s="32">
        <v>1</v>
      </c>
      <c r="I3" t="s">
        <v>15</v>
      </c>
      <c r="J3" s="1" t="s">
        <v>31</v>
      </c>
      <c r="K3" s="7">
        <f t="shared" si="0"/>
        <v>15</v>
      </c>
      <c r="L3" s="7">
        <f t="shared" si="0"/>
        <v>5</v>
      </c>
      <c r="M3" s="7">
        <f t="shared" si="0"/>
        <v>11</v>
      </c>
      <c r="N3" s="7">
        <f t="shared" si="0"/>
        <v>2</v>
      </c>
    </row>
    <row r="4" spans="1:14" ht="15" thickBot="1" x14ac:dyDescent="0.35">
      <c r="A4" t="s">
        <v>32</v>
      </c>
      <c r="B4" t="s">
        <v>23</v>
      </c>
      <c r="C4" t="s">
        <v>0</v>
      </c>
      <c r="D4" s="32">
        <v>3</v>
      </c>
      <c r="E4" s="32"/>
      <c r="F4" s="32"/>
      <c r="G4" s="32">
        <v>2</v>
      </c>
      <c r="I4" t="s">
        <v>11</v>
      </c>
      <c r="J4" s="1" t="s">
        <v>0</v>
      </c>
      <c r="K4" s="7">
        <f t="shared" si="0"/>
        <v>23</v>
      </c>
      <c r="L4" s="7">
        <f t="shared" si="0"/>
        <v>6</v>
      </c>
      <c r="M4" s="7">
        <f t="shared" si="0"/>
        <v>28</v>
      </c>
      <c r="N4" s="7">
        <f t="shared" si="0"/>
        <v>10</v>
      </c>
    </row>
    <row r="5" spans="1:14" ht="15" thickBot="1" x14ac:dyDescent="0.35">
      <c r="A5" t="s">
        <v>32</v>
      </c>
      <c r="B5" t="s">
        <v>23</v>
      </c>
      <c r="C5" t="s">
        <v>31</v>
      </c>
      <c r="D5" s="32">
        <v>3</v>
      </c>
      <c r="E5" s="32"/>
      <c r="F5" s="32">
        <v>1</v>
      </c>
      <c r="G5" s="32">
        <v>1</v>
      </c>
      <c r="I5" t="s">
        <v>11</v>
      </c>
      <c r="J5" s="1" t="s">
        <v>31</v>
      </c>
      <c r="K5" s="7">
        <f t="shared" si="0"/>
        <v>15</v>
      </c>
      <c r="L5" s="7">
        <f t="shared" si="0"/>
        <v>5</v>
      </c>
      <c r="M5" s="7">
        <f t="shared" si="0"/>
        <v>11</v>
      </c>
      <c r="N5" s="7">
        <f t="shared" si="0"/>
        <v>2</v>
      </c>
    </row>
    <row r="6" spans="1:14" ht="15" thickBot="1" x14ac:dyDescent="0.35">
      <c r="A6" t="s">
        <v>33</v>
      </c>
      <c r="B6" t="s">
        <v>22</v>
      </c>
      <c r="C6" t="s">
        <v>0</v>
      </c>
      <c r="D6" s="32">
        <v>1</v>
      </c>
      <c r="E6" s="32"/>
      <c r="F6" s="32">
        <v>1</v>
      </c>
      <c r="G6" s="32"/>
    </row>
    <row r="7" spans="1:14" ht="15" thickBot="1" x14ac:dyDescent="0.35">
      <c r="A7" t="s">
        <v>33</v>
      </c>
      <c r="B7" t="s">
        <v>22</v>
      </c>
      <c r="C7" t="s">
        <v>31</v>
      </c>
      <c r="D7" s="32">
        <v>2</v>
      </c>
      <c r="E7" s="32"/>
      <c r="F7" s="32"/>
      <c r="G7" s="32"/>
    </row>
    <row r="8" spans="1:14" ht="15" thickBot="1" x14ac:dyDescent="0.35">
      <c r="A8" t="s">
        <v>33</v>
      </c>
      <c r="B8" t="s">
        <v>23</v>
      </c>
      <c r="C8" t="s">
        <v>0</v>
      </c>
      <c r="D8" s="32">
        <v>1</v>
      </c>
      <c r="E8" s="32"/>
      <c r="F8" s="32">
        <v>1</v>
      </c>
      <c r="G8" s="32"/>
    </row>
    <row r="9" spans="1:14" ht="15" thickBot="1" x14ac:dyDescent="0.35">
      <c r="A9" t="s">
        <v>33</v>
      </c>
      <c r="B9" t="s">
        <v>23</v>
      </c>
      <c r="C9" t="s">
        <v>31</v>
      </c>
      <c r="D9" s="32">
        <v>2</v>
      </c>
      <c r="E9" s="32"/>
      <c r="F9" s="32"/>
      <c r="G9" s="32"/>
    </row>
    <row r="10" spans="1:14" ht="15" thickBot="1" x14ac:dyDescent="0.35">
      <c r="A10" t="s">
        <v>34</v>
      </c>
      <c r="B10" t="s">
        <v>22</v>
      </c>
      <c r="C10" t="s">
        <v>0</v>
      </c>
      <c r="D10" s="33">
        <v>3</v>
      </c>
      <c r="E10" s="33"/>
      <c r="F10" s="33">
        <v>1</v>
      </c>
      <c r="G10" s="33"/>
      <c r="J10" s="28"/>
      <c r="K10" s="28"/>
      <c r="L10" s="28"/>
      <c r="M10" s="28"/>
    </row>
    <row r="11" spans="1:14" ht="15" thickBot="1" x14ac:dyDescent="0.35">
      <c r="A11" t="s">
        <v>34</v>
      </c>
      <c r="B11" t="s">
        <v>22</v>
      </c>
      <c r="C11" t="s">
        <v>31</v>
      </c>
      <c r="D11" s="33">
        <v>1</v>
      </c>
      <c r="E11" s="33"/>
      <c r="F11" s="33">
        <v>1</v>
      </c>
      <c r="G11" s="33"/>
      <c r="J11" s="28"/>
      <c r="K11" s="28"/>
      <c r="L11" s="28"/>
      <c r="M11" s="28"/>
    </row>
    <row r="12" spans="1:14" ht="15" thickBot="1" x14ac:dyDescent="0.35">
      <c r="A12" t="s">
        <v>34</v>
      </c>
      <c r="B12" t="s">
        <v>23</v>
      </c>
      <c r="C12" t="s">
        <v>0</v>
      </c>
      <c r="D12" s="33">
        <v>3</v>
      </c>
      <c r="E12" s="33"/>
      <c r="F12" s="33">
        <v>1</v>
      </c>
      <c r="G12" s="33"/>
      <c r="J12" s="28"/>
      <c r="K12" s="28"/>
      <c r="L12" s="28"/>
      <c r="M12" s="28"/>
    </row>
    <row r="13" spans="1:14" ht="15" thickBot="1" x14ac:dyDescent="0.35">
      <c r="A13" t="s">
        <v>34</v>
      </c>
      <c r="B13" t="s">
        <v>23</v>
      </c>
      <c r="C13" t="s">
        <v>31</v>
      </c>
      <c r="D13" s="33">
        <v>1</v>
      </c>
      <c r="E13" s="33"/>
      <c r="F13" s="33">
        <v>1</v>
      </c>
      <c r="G13" s="33"/>
      <c r="J13" s="28"/>
      <c r="K13" s="28"/>
      <c r="L13" s="28"/>
      <c r="M13" s="28"/>
    </row>
    <row r="14" spans="1:14" ht="15" thickBot="1" x14ac:dyDescent="0.35">
      <c r="A14" t="s">
        <v>35</v>
      </c>
      <c r="B14" t="s">
        <v>22</v>
      </c>
      <c r="C14" t="s">
        <v>0</v>
      </c>
      <c r="D14" s="33">
        <v>1</v>
      </c>
      <c r="E14" s="33">
        <v>1</v>
      </c>
      <c r="F14" s="33">
        <v>2</v>
      </c>
      <c r="G14" s="33"/>
      <c r="J14" s="28"/>
      <c r="K14" s="28"/>
      <c r="L14" s="28"/>
      <c r="M14" s="28"/>
    </row>
    <row r="15" spans="1:14" ht="15" thickBot="1" x14ac:dyDescent="0.35">
      <c r="A15" t="s">
        <v>35</v>
      </c>
      <c r="B15" t="s">
        <v>22</v>
      </c>
      <c r="C15" t="s">
        <v>31</v>
      </c>
      <c r="D15" s="33">
        <v>2</v>
      </c>
      <c r="E15" s="33">
        <v>1</v>
      </c>
      <c r="F15" s="33">
        <v>1</v>
      </c>
      <c r="G15" s="33"/>
      <c r="I15" s="2"/>
      <c r="J15" s="28"/>
      <c r="K15" s="28"/>
      <c r="L15" s="28"/>
      <c r="M15" s="28"/>
    </row>
    <row r="16" spans="1:14" ht="15" thickBot="1" x14ac:dyDescent="0.35">
      <c r="A16" t="s">
        <v>35</v>
      </c>
      <c r="B16" t="s">
        <v>23</v>
      </c>
      <c r="C16" t="s">
        <v>0</v>
      </c>
      <c r="D16" s="33">
        <v>1</v>
      </c>
      <c r="E16" s="33">
        <v>1</v>
      </c>
      <c r="F16" s="33">
        <v>2</v>
      </c>
      <c r="G16" s="33"/>
      <c r="I16" s="2"/>
      <c r="J16" s="28"/>
      <c r="K16" s="28"/>
      <c r="L16" s="28"/>
      <c r="M16" s="28"/>
    </row>
    <row r="17" spans="1:13" ht="15" thickBot="1" x14ac:dyDescent="0.35">
      <c r="A17" t="s">
        <v>35</v>
      </c>
      <c r="B17" t="s">
        <v>23</v>
      </c>
      <c r="C17" t="s">
        <v>31</v>
      </c>
      <c r="D17" s="33">
        <v>2</v>
      </c>
      <c r="E17" s="33">
        <v>1</v>
      </c>
      <c r="F17" s="33">
        <v>1</v>
      </c>
      <c r="G17" s="33"/>
      <c r="I17" s="2"/>
      <c r="J17" s="28"/>
      <c r="K17" s="28"/>
      <c r="L17" s="28"/>
      <c r="M17" s="28"/>
    </row>
    <row r="18" spans="1:13" ht="15" thickBot="1" x14ac:dyDescent="0.35">
      <c r="A18" t="s">
        <v>36</v>
      </c>
      <c r="B18" t="s">
        <v>22</v>
      </c>
      <c r="C18" t="s">
        <v>0</v>
      </c>
      <c r="D18" s="33">
        <v>0</v>
      </c>
      <c r="E18" s="33">
        <v>0</v>
      </c>
      <c r="F18" s="33">
        <v>0</v>
      </c>
      <c r="G18" s="33">
        <v>0</v>
      </c>
      <c r="I18" s="2"/>
      <c r="J18" s="29"/>
      <c r="K18" s="29"/>
      <c r="L18" s="29"/>
      <c r="M18" s="29"/>
    </row>
    <row r="19" spans="1:13" ht="15" thickBot="1" x14ac:dyDescent="0.35">
      <c r="A19" t="s">
        <v>36</v>
      </c>
      <c r="B19" t="s">
        <v>22</v>
      </c>
      <c r="C19" t="s">
        <v>31</v>
      </c>
      <c r="D19" s="33">
        <v>0</v>
      </c>
      <c r="E19" s="33">
        <v>0</v>
      </c>
      <c r="F19" s="33">
        <v>0</v>
      </c>
      <c r="G19" s="33">
        <v>0</v>
      </c>
      <c r="I19" s="2"/>
      <c r="J19" s="29"/>
      <c r="K19" s="29"/>
      <c r="L19" s="29"/>
      <c r="M19" s="29"/>
    </row>
    <row r="20" spans="1:13" ht="15" thickBot="1" x14ac:dyDescent="0.35">
      <c r="A20" t="s">
        <v>36</v>
      </c>
      <c r="B20" t="s">
        <v>23</v>
      </c>
      <c r="C20" t="s">
        <v>0</v>
      </c>
      <c r="D20" s="33">
        <v>0</v>
      </c>
      <c r="E20" s="33">
        <v>0</v>
      </c>
      <c r="F20" s="33">
        <v>0</v>
      </c>
      <c r="G20" s="33">
        <v>0</v>
      </c>
      <c r="I20" s="2"/>
      <c r="J20" s="29"/>
      <c r="K20" s="29"/>
      <c r="L20" s="29"/>
      <c r="M20" s="29"/>
    </row>
    <row r="21" spans="1:13" ht="15" thickBot="1" x14ac:dyDescent="0.35">
      <c r="A21" t="s">
        <v>36</v>
      </c>
      <c r="B21" t="s">
        <v>23</v>
      </c>
      <c r="C21" t="s">
        <v>31</v>
      </c>
      <c r="D21" s="33">
        <v>0</v>
      </c>
      <c r="E21" s="33">
        <v>0</v>
      </c>
      <c r="F21" s="33">
        <v>0</v>
      </c>
      <c r="G21" s="33">
        <v>0</v>
      </c>
      <c r="J21" s="29"/>
      <c r="K21" s="29"/>
      <c r="L21" s="29"/>
      <c r="M21" s="29"/>
    </row>
    <row r="22" spans="1:13" ht="15" thickBot="1" x14ac:dyDescent="0.35">
      <c r="A22" t="s">
        <v>37</v>
      </c>
      <c r="B22" t="s">
        <v>22</v>
      </c>
      <c r="C22" t="s">
        <v>0</v>
      </c>
      <c r="D22" s="33">
        <v>2</v>
      </c>
      <c r="E22" s="33">
        <v>1</v>
      </c>
      <c r="F22" s="33">
        <v>6</v>
      </c>
      <c r="G22" s="33"/>
      <c r="J22" s="29"/>
      <c r="K22" s="29"/>
      <c r="L22" s="29"/>
      <c r="M22" s="29"/>
    </row>
    <row r="23" spans="1:13" ht="15" thickBot="1" x14ac:dyDescent="0.35">
      <c r="A23" t="s">
        <v>37</v>
      </c>
      <c r="B23" t="s">
        <v>22</v>
      </c>
      <c r="C23" t="s">
        <v>31</v>
      </c>
      <c r="D23" s="33"/>
      <c r="E23" s="33"/>
      <c r="F23" s="33">
        <v>1</v>
      </c>
      <c r="G23" s="33"/>
      <c r="I23" s="2"/>
      <c r="J23" s="29"/>
      <c r="K23" s="29"/>
      <c r="L23" s="29"/>
      <c r="M23" s="29"/>
    </row>
    <row r="24" spans="1:13" ht="15" thickBot="1" x14ac:dyDescent="0.35">
      <c r="A24" t="s">
        <v>37</v>
      </c>
      <c r="B24" t="s">
        <v>23</v>
      </c>
      <c r="C24" t="s">
        <v>0</v>
      </c>
      <c r="D24" s="33">
        <v>2</v>
      </c>
      <c r="E24" s="33">
        <v>1</v>
      </c>
      <c r="F24" s="33">
        <v>6</v>
      </c>
      <c r="G24" s="33"/>
      <c r="I24" s="2"/>
      <c r="J24" s="29"/>
      <c r="K24" s="29"/>
      <c r="L24" s="29"/>
      <c r="M24" s="29"/>
    </row>
    <row r="25" spans="1:13" ht="15" thickBot="1" x14ac:dyDescent="0.35">
      <c r="A25" t="s">
        <v>37</v>
      </c>
      <c r="B25" t="s">
        <v>23</v>
      </c>
      <c r="C25" t="s">
        <v>31</v>
      </c>
      <c r="D25" s="33"/>
      <c r="E25" s="33"/>
      <c r="F25" s="33">
        <v>1</v>
      </c>
      <c r="G25" s="33"/>
      <c r="I25" s="2"/>
      <c r="J25" s="29"/>
      <c r="K25" s="29"/>
      <c r="L25" s="29"/>
      <c r="M25" s="29"/>
    </row>
    <row r="26" spans="1:13" ht="15" thickBot="1" x14ac:dyDescent="0.35">
      <c r="A26" t="s">
        <v>38</v>
      </c>
      <c r="B26" t="s">
        <v>22</v>
      </c>
      <c r="C26" t="s">
        <v>0</v>
      </c>
      <c r="D26" s="33">
        <v>2</v>
      </c>
      <c r="E26" s="33">
        <v>0</v>
      </c>
      <c r="F26" s="33">
        <v>1</v>
      </c>
      <c r="G26" s="33">
        <v>2</v>
      </c>
      <c r="I26" s="2"/>
      <c r="J26" s="29"/>
      <c r="K26" s="29"/>
      <c r="L26" s="29"/>
      <c r="M26" s="29"/>
    </row>
    <row r="27" spans="1:13" ht="15" thickBot="1" x14ac:dyDescent="0.35">
      <c r="A27" t="s">
        <v>38</v>
      </c>
      <c r="B27" t="s">
        <v>22</v>
      </c>
      <c r="C27" t="s">
        <v>31</v>
      </c>
      <c r="D27" s="33">
        <v>2</v>
      </c>
      <c r="E27" s="33">
        <v>1</v>
      </c>
      <c r="F27" s="34">
        <v>2</v>
      </c>
      <c r="G27" s="34">
        <v>0</v>
      </c>
      <c r="I27" s="2"/>
      <c r="J27" s="29"/>
      <c r="K27" s="29"/>
      <c r="L27" s="29"/>
      <c r="M27" s="29"/>
    </row>
    <row r="28" spans="1:13" ht="15" thickBot="1" x14ac:dyDescent="0.35">
      <c r="A28" t="s">
        <v>38</v>
      </c>
      <c r="B28" t="s">
        <v>23</v>
      </c>
      <c r="C28" t="s">
        <v>0</v>
      </c>
      <c r="D28" s="33">
        <v>2</v>
      </c>
      <c r="E28" s="33">
        <v>0</v>
      </c>
      <c r="F28" s="33">
        <v>1</v>
      </c>
      <c r="G28" s="33">
        <v>2</v>
      </c>
      <c r="I28" s="2"/>
      <c r="J28" s="29"/>
      <c r="K28" s="29"/>
      <c r="L28" s="29"/>
      <c r="M28" s="29"/>
    </row>
    <row r="29" spans="1:13" ht="15" thickBot="1" x14ac:dyDescent="0.35">
      <c r="A29" t="s">
        <v>38</v>
      </c>
      <c r="B29" t="s">
        <v>23</v>
      </c>
      <c r="C29" t="s">
        <v>31</v>
      </c>
      <c r="D29" s="33">
        <v>2</v>
      </c>
      <c r="E29" s="33">
        <v>1</v>
      </c>
      <c r="F29" s="34">
        <v>2</v>
      </c>
      <c r="G29" s="34">
        <v>0</v>
      </c>
      <c r="J29" s="29"/>
      <c r="K29" s="29"/>
      <c r="L29" s="29"/>
      <c r="M29" s="29"/>
    </row>
    <row r="30" spans="1:13" ht="15" thickBot="1" x14ac:dyDescent="0.35">
      <c r="A30" t="s">
        <v>39</v>
      </c>
      <c r="B30" t="s">
        <v>22</v>
      </c>
      <c r="C30" t="s">
        <v>0</v>
      </c>
      <c r="D30" s="33">
        <v>0</v>
      </c>
      <c r="E30" s="33">
        <v>0</v>
      </c>
      <c r="F30" s="33">
        <v>1</v>
      </c>
      <c r="G30" s="33">
        <v>0</v>
      </c>
      <c r="J30" s="29"/>
      <c r="K30" s="29"/>
      <c r="L30" s="29"/>
      <c r="M30" s="29"/>
    </row>
    <row r="31" spans="1:13" ht="15" thickBot="1" x14ac:dyDescent="0.35">
      <c r="A31" t="s">
        <v>39</v>
      </c>
      <c r="B31" t="s">
        <v>22</v>
      </c>
      <c r="C31" t="s">
        <v>31</v>
      </c>
      <c r="D31" s="33">
        <v>0</v>
      </c>
      <c r="E31" s="33">
        <v>0</v>
      </c>
      <c r="F31" s="33">
        <v>0</v>
      </c>
      <c r="G31" s="33">
        <v>0</v>
      </c>
      <c r="J31" s="29"/>
      <c r="K31" s="29"/>
      <c r="L31" s="29"/>
      <c r="M31" s="29"/>
    </row>
    <row r="32" spans="1:13" ht="15" thickBot="1" x14ac:dyDescent="0.35">
      <c r="A32" t="s">
        <v>39</v>
      </c>
      <c r="B32" t="s">
        <v>23</v>
      </c>
      <c r="C32" t="s">
        <v>0</v>
      </c>
      <c r="D32" s="33">
        <v>0</v>
      </c>
      <c r="E32" s="33">
        <v>0</v>
      </c>
      <c r="F32" s="33">
        <v>1</v>
      </c>
      <c r="G32" s="33">
        <v>0</v>
      </c>
      <c r="J32" s="29"/>
      <c r="K32" s="29"/>
      <c r="L32" s="29"/>
      <c r="M32" s="29"/>
    </row>
    <row r="33" spans="1:13" ht="15" thickBot="1" x14ac:dyDescent="0.35">
      <c r="A33" t="s">
        <v>39</v>
      </c>
      <c r="B33" t="s">
        <v>23</v>
      </c>
      <c r="C33" t="s">
        <v>31</v>
      </c>
      <c r="D33" s="33">
        <v>0</v>
      </c>
      <c r="E33" s="33">
        <v>0</v>
      </c>
      <c r="F33" s="33">
        <v>0</v>
      </c>
      <c r="G33" s="33">
        <v>0</v>
      </c>
      <c r="J33" s="29"/>
      <c r="K33" s="29"/>
      <c r="L33" s="29"/>
      <c r="M33" s="29"/>
    </row>
    <row r="34" spans="1:13" x14ac:dyDescent="0.3">
      <c r="A34" t="s">
        <v>40</v>
      </c>
      <c r="B34" t="s">
        <v>22</v>
      </c>
      <c r="C34" t="s">
        <v>0</v>
      </c>
      <c r="D34" s="31">
        <v>4</v>
      </c>
      <c r="E34" s="31">
        <v>2</v>
      </c>
      <c r="F34" s="31">
        <v>1</v>
      </c>
      <c r="G34" s="31">
        <v>1</v>
      </c>
      <c r="J34" s="29"/>
      <c r="K34" s="29"/>
      <c r="L34" s="29"/>
      <c r="M34" s="29"/>
    </row>
    <row r="35" spans="1:13" x14ac:dyDescent="0.3">
      <c r="A35" t="s">
        <v>40</v>
      </c>
      <c r="B35" t="s">
        <v>22</v>
      </c>
      <c r="C35" t="s">
        <v>31</v>
      </c>
      <c r="D35" s="31">
        <v>1</v>
      </c>
      <c r="E35" s="31">
        <v>1</v>
      </c>
      <c r="F35" s="31">
        <v>0</v>
      </c>
      <c r="G35" s="31">
        <v>0</v>
      </c>
      <c r="J35" s="29"/>
      <c r="K35" s="29"/>
      <c r="L35" s="30"/>
      <c r="M35" s="30"/>
    </row>
    <row r="36" spans="1:13" x14ac:dyDescent="0.3">
      <c r="A36" t="s">
        <v>40</v>
      </c>
      <c r="B36" t="s">
        <v>23</v>
      </c>
      <c r="C36" t="s">
        <v>0</v>
      </c>
      <c r="D36" s="31">
        <v>4</v>
      </c>
      <c r="E36" s="31">
        <v>2</v>
      </c>
      <c r="F36" s="31">
        <v>1</v>
      </c>
      <c r="G36" s="31">
        <v>1</v>
      </c>
      <c r="J36" s="29"/>
      <c r="K36" s="29"/>
      <c r="L36" s="29"/>
      <c r="M36" s="29"/>
    </row>
    <row r="37" spans="1:13" x14ac:dyDescent="0.3">
      <c r="A37" t="s">
        <v>40</v>
      </c>
      <c r="B37" t="s">
        <v>23</v>
      </c>
      <c r="C37" t="s">
        <v>31</v>
      </c>
      <c r="D37" s="31">
        <v>1</v>
      </c>
      <c r="E37" s="31">
        <v>1</v>
      </c>
      <c r="F37" s="31">
        <v>0</v>
      </c>
      <c r="G37" s="31">
        <v>0</v>
      </c>
      <c r="J37" s="29"/>
      <c r="K37" s="29"/>
      <c r="L37" s="30"/>
      <c r="M37" s="30"/>
    </row>
    <row r="38" spans="1:13" ht="15" thickBot="1" x14ac:dyDescent="0.35">
      <c r="A38" t="s">
        <v>41</v>
      </c>
      <c r="B38" t="s">
        <v>22</v>
      </c>
      <c r="C38" t="s">
        <v>0</v>
      </c>
      <c r="D38" s="33">
        <v>3</v>
      </c>
      <c r="E38" s="33"/>
      <c r="F38" s="33">
        <v>1</v>
      </c>
      <c r="G38" s="33"/>
      <c r="J38" s="29"/>
      <c r="K38" s="29"/>
      <c r="L38" s="29"/>
      <c r="M38" s="29"/>
    </row>
    <row r="39" spans="1:13" ht="15" thickBot="1" x14ac:dyDescent="0.35">
      <c r="A39" t="s">
        <v>41</v>
      </c>
      <c r="B39" t="s">
        <v>22</v>
      </c>
      <c r="C39" t="s">
        <v>31</v>
      </c>
      <c r="D39" s="33">
        <v>1</v>
      </c>
      <c r="E39" s="33"/>
      <c r="F39" s="33"/>
      <c r="G39" s="33"/>
      <c r="J39" s="29"/>
      <c r="K39" s="29"/>
      <c r="L39" s="29"/>
      <c r="M39" s="29"/>
    </row>
    <row r="40" spans="1:13" ht="15" thickBot="1" x14ac:dyDescent="0.35">
      <c r="A40" t="s">
        <v>41</v>
      </c>
      <c r="B40" t="s">
        <v>23</v>
      </c>
      <c r="C40" t="s">
        <v>0</v>
      </c>
      <c r="D40" s="33">
        <v>1</v>
      </c>
      <c r="E40" s="33"/>
      <c r="F40" s="33">
        <v>1</v>
      </c>
      <c r="G40" s="33"/>
      <c r="J40" s="29"/>
      <c r="K40" s="29"/>
      <c r="L40" s="29"/>
      <c r="M40" s="29"/>
    </row>
    <row r="41" spans="1:13" ht="15" thickBot="1" x14ac:dyDescent="0.35">
      <c r="A41" t="s">
        <v>41</v>
      </c>
      <c r="B41" t="s">
        <v>23</v>
      </c>
      <c r="C41" t="s">
        <v>31</v>
      </c>
      <c r="D41" s="33">
        <v>1</v>
      </c>
      <c r="E41" s="33"/>
      <c r="F41" s="33"/>
      <c r="G41" s="33"/>
      <c r="J41" s="29"/>
      <c r="K41" s="29"/>
      <c r="L41" s="29"/>
      <c r="M41" s="29"/>
    </row>
    <row r="42" spans="1:13" ht="15" thickBot="1" x14ac:dyDescent="0.35">
      <c r="A42" t="s">
        <v>42</v>
      </c>
      <c r="B42" t="s">
        <v>22</v>
      </c>
      <c r="C42" t="s">
        <v>0</v>
      </c>
      <c r="D42" s="33">
        <v>2</v>
      </c>
      <c r="E42" s="33">
        <v>1</v>
      </c>
      <c r="F42" s="33">
        <v>3</v>
      </c>
      <c r="G42" s="33">
        <v>2</v>
      </c>
      <c r="J42" s="29"/>
      <c r="K42" s="29"/>
      <c r="L42" s="29"/>
      <c r="M42" s="29"/>
    </row>
    <row r="43" spans="1:13" ht="15" thickBot="1" x14ac:dyDescent="0.35">
      <c r="A43" t="s">
        <v>42</v>
      </c>
      <c r="B43" t="s">
        <v>22</v>
      </c>
      <c r="C43" t="s">
        <v>31</v>
      </c>
      <c r="D43" s="33">
        <v>0</v>
      </c>
      <c r="E43" s="33">
        <v>1</v>
      </c>
      <c r="F43" s="33">
        <v>1</v>
      </c>
      <c r="G43" s="33">
        <v>0</v>
      </c>
      <c r="J43" s="29"/>
      <c r="K43" s="29"/>
      <c r="L43" s="29"/>
      <c r="M43" s="29"/>
    </row>
    <row r="44" spans="1:13" ht="15" thickBot="1" x14ac:dyDescent="0.35">
      <c r="A44" t="s">
        <v>42</v>
      </c>
      <c r="B44" t="s">
        <v>23</v>
      </c>
      <c r="C44" t="s">
        <v>0</v>
      </c>
      <c r="D44" s="33">
        <v>2</v>
      </c>
      <c r="E44" s="33">
        <v>1</v>
      </c>
      <c r="F44" s="33">
        <v>3</v>
      </c>
      <c r="G44" s="33">
        <v>2</v>
      </c>
      <c r="J44" s="29"/>
      <c r="K44" s="29"/>
      <c r="L44" s="29"/>
      <c r="M44" s="29"/>
    </row>
    <row r="45" spans="1:13" ht="15" thickBot="1" x14ac:dyDescent="0.35">
      <c r="A45" t="s">
        <v>42</v>
      </c>
      <c r="B45" t="s">
        <v>23</v>
      </c>
      <c r="C45" t="s">
        <v>31</v>
      </c>
      <c r="D45" s="33">
        <v>0</v>
      </c>
      <c r="E45" s="33">
        <v>1</v>
      </c>
      <c r="F45" s="33">
        <v>1</v>
      </c>
      <c r="G45" s="33">
        <v>0</v>
      </c>
      <c r="J45" s="29"/>
      <c r="K45" s="29"/>
      <c r="L45" s="29"/>
      <c r="M45" s="29"/>
    </row>
    <row r="46" spans="1:13" ht="15" thickBot="1" x14ac:dyDescent="0.35">
      <c r="A46" t="s">
        <v>43</v>
      </c>
      <c r="B46" t="s">
        <v>22</v>
      </c>
      <c r="C46" t="s">
        <v>0</v>
      </c>
      <c r="D46" s="33">
        <v>2</v>
      </c>
      <c r="E46" s="33">
        <v>0</v>
      </c>
      <c r="F46" s="33">
        <v>4</v>
      </c>
      <c r="G46" s="33">
        <v>1</v>
      </c>
      <c r="J46" s="29"/>
      <c r="K46" s="29"/>
      <c r="L46" s="29"/>
      <c r="M46" s="29"/>
    </row>
    <row r="47" spans="1:13" ht="15" thickBot="1" x14ac:dyDescent="0.35">
      <c r="A47" t="s">
        <v>43</v>
      </c>
      <c r="B47" t="s">
        <v>22</v>
      </c>
      <c r="C47" t="s">
        <v>31</v>
      </c>
      <c r="D47" s="33">
        <v>0</v>
      </c>
      <c r="E47" s="33">
        <v>0</v>
      </c>
      <c r="F47" s="33">
        <v>2</v>
      </c>
      <c r="G47" s="33">
        <v>1</v>
      </c>
      <c r="J47" s="29"/>
      <c r="K47" s="29"/>
      <c r="L47" s="29"/>
      <c r="M47" s="29"/>
    </row>
    <row r="48" spans="1:13" ht="15" thickBot="1" x14ac:dyDescent="0.35">
      <c r="A48" t="s">
        <v>43</v>
      </c>
      <c r="B48" t="s">
        <v>23</v>
      </c>
      <c r="C48" t="s">
        <v>0</v>
      </c>
      <c r="D48" s="33">
        <v>2</v>
      </c>
      <c r="E48" s="33">
        <v>0</v>
      </c>
      <c r="F48" s="33">
        <v>4</v>
      </c>
      <c r="G48" s="33">
        <v>1</v>
      </c>
      <c r="J48" s="29"/>
      <c r="K48" s="29"/>
      <c r="L48" s="29"/>
      <c r="M48" s="29"/>
    </row>
    <row r="49" spans="1:13" ht="15" thickBot="1" x14ac:dyDescent="0.35">
      <c r="A49" t="s">
        <v>43</v>
      </c>
      <c r="B49" t="s">
        <v>23</v>
      </c>
      <c r="C49" t="s">
        <v>31</v>
      </c>
      <c r="D49" s="33">
        <v>0</v>
      </c>
      <c r="E49" s="33">
        <v>0</v>
      </c>
      <c r="F49" s="33">
        <v>2</v>
      </c>
      <c r="G49" s="33">
        <v>1</v>
      </c>
      <c r="J49" s="29"/>
      <c r="K49" s="29"/>
      <c r="L49" s="29"/>
      <c r="M49" s="29"/>
    </row>
    <row r="50" spans="1:13" ht="15" thickBot="1" x14ac:dyDescent="0.35">
      <c r="A50" t="s">
        <v>44</v>
      </c>
      <c r="B50" t="s">
        <v>22</v>
      </c>
      <c r="C50" t="s">
        <v>0</v>
      </c>
      <c r="D50" s="33">
        <v>2</v>
      </c>
      <c r="E50" s="33">
        <v>1</v>
      </c>
      <c r="F50" s="33">
        <v>3</v>
      </c>
      <c r="G50" s="33">
        <v>2</v>
      </c>
      <c r="J50" s="29"/>
      <c r="K50" s="29"/>
      <c r="L50" s="29"/>
      <c r="M50" s="29"/>
    </row>
    <row r="51" spans="1:13" ht="15" thickBot="1" x14ac:dyDescent="0.35">
      <c r="A51" t="s">
        <v>44</v>
      </c>
      <c r="B51" t="s">
        <v>22</v>
      </c>
      <c r="C51" t="s">
        <v>31</v>
      </c>
      <c r="D51" s="33">
        <v>0</v>
      </c>
      <c r="E51" s="33">
        <v>1</v>
      </c>
      <c r="F51" s="33">
        <v>1</v>
      </c>
      <c r="G51" s="33">
        <v>0</v>
      </c>
      <c r="J51" s="29"/>
      <c r="K51" s="29"/>
      <c r="L51" s="29"/>
      <c r="M51" s="29"/>
    </row>
    <row r="52" spans="1:13" ht="15" thickBot="1" x14ac:dyDescent="0.35">
      <c r="A52" t="s">
        <v>44</v>
      </c>
      <c r="B52" t="s">
        <v>23</v>
      </c>
      <c r="C52" t="s">
        <v>0</v>
      </c>
      <c r="D52" s="33">
        <v>2</v>
      </c>
      <c r="E52" s="33">
        <v>1</v>
      </c>
      <c r="F52" s="33">
        <v>3</v>
      </c>
      <c r="G52" s="33">
        <v>2</v>
      </c>
      <c r="J52" s="29"/>
      <c r="K52" s="29"/>
      <c r="L52" s="29"/>
      <c r="M52" s="29"/>
    </row>
    <row r="53" spans="1:13" ht="15" thickBot="1" x14ac:dyDescent="0.35">
      <c r="A53" t="s">
        <v>44</v>
      </c>
      <c r="B53" t="s">
        <v>23</v>
      </c>
      <c r="C53" t="s">
        <v>31</v>
      </c>
      <c r="D53" s="33">
        <v>0</v>
      </c>
      <c r="E53" s="33">
        <v>1</v>
      </c>
      <c r="F53" s="33">
        <v>1</v>
      </c>
      <c r="G53" s="33">
        <v>0</v>
      </c>
      <c r="J53" s="29"/>
      <c r="K53" s="29"/>
      <c r="L53" s="29"/>
      <c r="M53" s="29"/>
    </row>
    <row r="54" spans="1:13" x14ac:dyDescent="0.3">
      <c r="A54" t="s">
        <v>45</v>
      </c>
      <c r="B54" t="s">
        <v>22</v>
      </c>
      <c r="C54" t="s">
        <v>0</v>
      </c>
      <c r="D54" s="31">
        <v>0</v>
      </c>
      <c r="E54" s="31">
        <v>0</v>
      </c>
      <c r="F54" s="31">
        <v>4</v>
      </c>
      <c r="G54" s="31">
        <v>0</v>
      </c>
      <c r="J54" s="29"/>
      <c r="K54" s="29"/>
      <c r="L54" s="29"/>
      <c r="M54" s="29"/>
    </row>
    <row r="55" spans="1:13" x14ac:dyDescent="0.3">
      <c r="A55" t="s">
        <v>45</v>
      </c>
      <c r="B55" t="s">
        <v>22</v>
      </c>
      <c r="C55" t="s">
        <v>31</v>
      </c>
      <c r="D55" s="31">
        <v>3</v>
      </c>
      <c r="E55" s="31">
        <v>0</v>
      </c>
      <c r="F55" s="31">
        <v>1</v>
      </c>
      <c r="G55" s="31">
        <v>0</v>
      </c>
      <c r="J55" s="29"/>
      <c r="K55" s="29"/>
      <c r="L55" s="29"/>
      <c r="M55" s="29"/>
    </row>
    <row r="56" spans="1:13" x14ac:dyDescent="0.3">
      <c r="A56" t="s">
        <v>45</v>
      </c>
      <c r="B56" t="s">
        <v>23</v>
      </c>
      <c r="C56" t="s">
        <v>0</v>
      </c>
      <c r="D56" s="31">
        <v>0</v>
      </c>
      <c r="E56" s="31">
        <v>0</v>
      </c>
      <c r="F56" s="31">
        <v>4</v>
      </c>
      <c r="G56" s="31">
        <v>0</v>
      </c>
      <c r="J56" s="29"/>
      <c r="K56" s="29"/>
      <c r="L56" s="29"/>
      <c r="M56" s="29"/>
    </row>
    <row r="57" spans="1:13" x14ac:dyDescent="0.3">
      <c r="A57" t="s">
        <v>45</v>
      </c>
      <c r="B57" t="s">
        <v>23</v>
      </c>
      <c r="C57" t="s">
        <v>31</v>
      </c>
      <c r="D57" s="31">
        <v>3</v>
      </c>
      <c r="E57" s="31">
        <v>0</v>
      </c>
      <c r="F57" s="31">
        <v>1</v>
      </c>
      <c r="G57" s="31">
        <v>0</v>
      </c>
      <c r="J57" s="29"/>
      <c r="K57" s="29"/>
      <c r="L57" s="29"/>
      <c r="M57" s="29"/>
    </row>
    <row r="58" spans="1:13" x14ac:dyDescent="0.3">
      <c r="A58" t="s">
        <v>46</v>
      </c>
      <c r="B58" t="s">
        <v>22</v>
      </c>
      <c r="C58" t="s">
        <v>0</v>
      </c>
      <c r="D58" s="31"/>
      <c r="E58" s="31"/>
      <c r="F58" s="31"/>
      <c r="G58" s="31"/>
      <c r="J58" s="29"/>
      <c r="K58" s="29"/>
      <c r="L58" s="29"/>
      <c r="M58" s="29"/>
    </row>
    <row r="59" spans="1:13" x14ac:dyDescent="0.3">
      <c r="A59" t="s">
        <v>46</v>
      </c>
      <c r="B59" t="s">
        <v>22</v>
      </c>
      <c r="C59" t="s">
        <v>31</v>
      </c>
      <c r="D59" s="31"/>
      <c r="E59" s="31"/>
      <c r="F59" s="31"/>
      <c r="G59" s="31"/>
      <c r="J59" s="29"/>
      <c r="K59" s="29"/>
      <c r="L59" s="29"/>
      <c r="M59" s="29"/>
    </row>
    <row r="60" spans="1:13" x14ac:dyDescent="0.3">
      <c r="A60" t="s">
        <v>46</v>
      </c>
      <c r="B60" t="s">
        <v>23</v>
      </c>
      <c r="C60" t="s">
        <v>0</v>
      </c>
      <c r="D60" s="31"/>
      <c r="E60" s="31"/>
      <c r="F60" s="31"/>
      <c r="G60" s="31"/>
      <c r="J60" s="29"/>
      <c r="K60" s="29"/>
      <c r="L60" s="29"/>
      <c r="M60" s="29"/>
    </row>
    <row r="61" spans="1:13" x14ac:dyDescent="0.3">
      <c r="A61" t="s">
        <v>46</v>
      </c>
      <c r="B61" t="s">
        <v>23</v>
      </c>
      <c r="C61" t="s">
        <v>31</v>
      </c>
      <c r="D61" s="31"/>
      <c r="E61" s="31"/>
      <c r="F61" s="31"/>
      <c r="G61" s="31"/>
      <c r="J61" s="29"/>
      <c r="K61" s="29"/>
      <c r="L61" s="29"/>
      <c r="M61" s="29"/>
    </row>
    <row r="62" spans="1:13" x14ac:dyDescent="0.3">
      <c r="J62" s="29"/>
      <c r="K62" s="29"/>
      <c r="L62" s="29"/>
      <c r="M62" s="29"/>
    </row>
    <row r="63" spans="1:13" x14ac:dyDescent="0.3">
      <c r="J63" s="29"/>
      <c r="K63" s="29"/>
      <c r="L63" s="29"/>
      <c r="M63" s="29"/>
    </row>
    <row r="64" spans="1:13" x14ac:dyDescent="0.3">
      <c r="J64" s="29"/>
      <c r="K64" s="29"/>
      <c r="L64" s="29"/>
      <c r="M64" s="29"/>
    </row>
    <row r="65" spans="10:13" x14ac:dyDescent="0.3">
      <c r="J65" s="29"/>
      <c r="K65" s="29"/>
      <c r="L65" s="29"/>
      <c r="M65" s="29"/>
    </row>
    <row r="66" spans="10:13" x14ac:dyDescent="0.3">
      <c r="J66" s="29"/>
      <c r="K66" s="29"/>
      <c r="L66" s="29"/>
      <c r="M66" s="29"/>
    </row>
    <row r="67" spans="10:13" x14ac:dyDescent="0.3">
      <c r="J67" s="29"/>
      <c r="K67" s="29"/>
      <c r="L67" s="29"/>
      <c r="M67" s="29"/>
    </row>
    <row r="68" spans="10:13" x14ac:dyDescent="0.3">
      <c r="J68" s="29"/>
      <c r="K68" s="29"/>
      <c r="L68" s="29"/>
      <c r="M68" s="29"/>
    </row>
    <row r="69" spans="10:13" x14ac:dyDescent="0.3">
      <c r="J69" s="29"/>
      <c r="K69" s="29"/>
      <c r="L69" s="29"/>
      <c r="M69" s="29"/>
    </row>
  </sheetData>
  <autoFilter ref="A1:G61" xr:uid="{0A09B11C-05E9-904D-9F0D-FD0A0F06669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J1</vt:lpstr>
      <vt:lpstr>J2</vt:lpstr>
      <vt:lpstr>J3</vt:lpstr>
      <vt:lpstr>Plongeurs 2</vt:lpstr>
      <vt:lpstr>'J1'!Print_Area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Tremblay</dc:creator>
  <cp:lastModifiedBy>Samlé-Gnogbo Zouzoua</cp:lastModifiedBy>
  <cp:lastPrinted>2022-06-11T10:31:44Z</cp:lastPrinted>
  <dcterms:created xsi:type="dcterms:W3CDTF">2011-05-30T16:05:51Z</dcterms:created>
  <dcterms:modified xsi:type="dcterms:W3CDTF">2024-02-27T19:49:52Z</dcterms:modified>
</cp:coreProperties>
</file>